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ДО\Тендер\Бугры 912\Окна\Новый тендер на 1 этап\"/>
    </mc:Choice>
  </mc:AlternateContent>
  <xr:revisionPtr revIDLastSave="0" documentId="13_ncr:1_{014850EA-5CED-4A48-97B2-3DEB5BEBB075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КП_окна_корпус 23" sheetId="17" r:id="rId1"/>
    <sheet name="ВОР корпус 23 от 23.07.24" sheetId="15" r:id="rId2"/>
    <sheet name="ВОР корпус 23 от 12.04.2 4" sheetId="16" r:id="rId3"/>
  </sheets>
  <definedNames>
    <definedName name="_xlnm.Print_Area" localSheetId="2">'ВОР корпус 23 от 12.04.2 4'!$A$1:$M$56</definedName>
    <definedName name="_xlnm.Print_Area" localSheetId="1">'ВОР корпус 23 от 23.07.24'!$A$1:$M$66</definedName>
    <definedName name="_xlnm.Print_Area" localSheetId="0">'КП_окна_корпус 23'!$A$1:$L$127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4" i="17" l="1"/>
  <c r="Q23" i="17"/>
  <c r="P23" i="17"/>
  <c r="R23" i="17" l="1"/>
  <c r="O14" i="17"/>
  <c r="P14" i="17"/>
  <c r="Q14" i="17"/>
  <c r="R14" i="17"/>
  <c r="O15" i="17"/>
  <c r="Q15" i="17"/>
  <c r="R15" i="17"/>
  <c r="O16" i="17"/>
  <c r="P16" i="17"/>
  <c r="R16" i="17"/>
  <c r="O17" i="17"/>
  <c r="Q17" i="17"/>
  <c r="R17" i="17"/>
  <c r="O18" i="17"/>
  <c r="P18" i="17"/>
  <c r="R18" i="17"/>
  <c r="O19" i="17"/>
  <c r="Q19" i="17"/>
  <c r="R19" i="17"/>
  <c r="O20" i="17"/>
  <c r="P20" i="17"/>
  <c r="R20" i="17"/>
  <c r="O21" i="17"/>
  <c r="P21" i="17"/>
  <c r="Q21" i="17"/>
  <c r="R21" i="17"/>
  <c r="O22" i="17"/>
  <c r="P22" i="17"/>
  <c r="Q22" i="17"/>
  <c r="R22" i="17"/>
  <c r="Q13" i="17"/>
  <c r="R13" i="17" s="1"/>
  <c r="P13" i="17"/>
  <c r="O13" i="17"/>
  <c r="J28" i="15" l="1"/>
  <c r="J27" i="15"/>
  <c r="K28" i="15"/>
  <c r="K27" i="15"/>
  <c r="K25" i="15" s="1"/>
  <c r="O36" i="16"/>
  <c r="N36" i="16"/>
  <c r="O35" i="16"/>
  <c r="N35" i="16"/>
  <c r="N34" i="16"/>
  <c r="N33" i="16"/>
  <c r="N32" i="16"/>
  <c r="N31" i="16"/>
  <c r="O30" i="16"/>
  <c r="N30" i="16"/>
  <c r="O29" i="16"/>
  <c r="N29" i="16"/>
  <c r="N28" i="16"/>
  <c r="L28" i="16"/>
  <c r="K28" i="16"/>
  <c r="J28" i="16"/>
  <c r="I28" i="16"/>
  <c r="N27" i="16"/>
  <c r="K27" i="16"/>
  <c r="J27" i="16"/>
  <c r="J25" i="16" s="1"/>
  <c r="I27" i="16"/>
  <c r="I25" i="16" s="1"/>
  <c r="I37" i="16" s="1"/>
  <c r="I21" i="16" s="1"/>
  <c r="N26" i="16"/>
  <c r="N25" i="16"/>
  <c r="L25" i="16"/>
  <c r="F31" i="16" s="1"/>
  <c r="F32" i="16" s="1"/>
  <c r="K25" i="16"/>
  <c r="K37" i="16" s="1"/>
  <c r="K21" i="16" s="1"/>
  <c r="N24" i="16"/>
  <c r="F24" i="16"/>
  <c r="F35" i="16" s="1"/>
  <c r="F36" i="16" s="1"/>
  <c r="N23" i="16"/>
  <c r="F21" i="16"/>
  <c r="J37" i="16" l="1"/>
  <c r="J21" i="16" s="1"/>
  <c r="F29" i="16"/>
  <c r="F30" i="16" s="1"/>
  <c r="F37" i="16"/>
  <c r="L37" i="16"/>
  <c r="L21" i="16" s="1"/>
  <c r="F33" i="16"/>
  <c r="F34" i="16" s="1"/>
  <c r="F21" i="15"/>
  <c r="I27" i="15" l="1"/>
  <c r="F24" i="15"/>
  <c r="F37" i="15" l="1"/>
  <c r="O36" i="15"/>
  <c r="N36" i="15"/>
  <c r="O35" i="15"/>
  <c r="N35" i="15"/>
  <c r="N34" i="15"/>
  <c r="N33" i="15"/>
  <c r="N32" i="15"/>
  <c r="N31" i="15"/>
  <c r="O30" i="15"/>
  <c r="N30" i="15"/>
  <c r="O29" i="15"/>
  <c r="N29" i="15"/>
  <c r="N28" i="15"/>
  <c r="L28" i="15"/>
  <c r="L25" i="15" s="1"/>
  <c r="K37" i="15"/>
  <c r="J25" i="15"/>
  <c r="I28" i="15"/>
  <c r="N27" i="15"/>
  <c r="N26" i="15"/>
  <c r="N25" i="15"/>
  <c r="N24" i="15"/>
  <c r="F35" i="15"/>
  <c r="F36" i="15" s="1"/>
  <c r="N23" i="15"/>
  <c r="F29" i="15" l="1"/>
  <c r="F30" i="15" s="1"/>
  <c r="J37" i="15"/>
  <c r="J21" i="15" s="1"/>
  <c r="I25" i="15"/>
  <c r="I37" i="15" s="1"/>
  <c r="F31" i="15"/>
  <c r="F32" i="15" s="1"/>
  <c r="L37" i="15"/>
  <c r="L21" i="15" s="1"/>
  <c r="F33" i="15" l="1"/>
  <c r="F34" i="15" s="1"/>
  <c r="I21" i="15"/>
  <c r="K21" i="15"/>
</calcChain>
</file>

<file path=xl/sharedStrings.xml><?xml version="1.0" encoding="utf-8"?>
<sst xmlns="http://schemas.openxmlformats.org/spreadsheetml/2006/main" count="258" uniqueCount="102">
  <si>
    <t>№п/п</t>
  </si>
  <si>
    <t>Наименование</t>
  </si>
  <si>
    <t>Ед.изм</t>
  </si>
  <si>
    <t>шт.</t>
  </si>
  <si>
    <t>м.п.</t>
  </si>
  <si>
    <t>Кол-во</t>
  </si>
  <si>
    <t>Наименование видов работ, конструктивных элементов и материалов</t>
  </si>
  <si>
    <t xml:space="preserve">    Марка изделия               (номер по плану)</t>
  </si>
  <si>
    <t>Обозначение</t>
  </si>
  <si>
    <t>Индивидуальное по ГОСТ 23166</t>
  </si>
  <si>
    <t xml:space="preserve">Подоконные отливы из оцинкованной стали  с полимерным покрытием </t>
  </si>
  <si>
    <t xml:space="preserve">Клапан вентиляционный шумопоглощающий </t>
  </si>
  <si>
    <t>Поставка и монтаж подоконных отливов из оцинкованной стали окрашенный по RAL (по проекту)</t>
  </si>
  <si>
    <t>Монтаж приточных клапанов</t>
  </si>
  <si>
    <t xml:space="preserve">Общая площадь изделий </t>
  </si>
  <si>
    <t>1.1</t>
  </si>
  <si>
    <t>2.1</t>
  </si>
  <si>
    <t>3</t>
  </si>
  <si>
    <t>4</t>
  </si>
  <si>
    <t>5</t>
  </si>
  <si>
    <t>6</t>
  </si>
  <si>
    <t>ВЕДОМОСТЬ ОБЪЕМОВ РАБОТ № 1</t>
  </si>
  <si>
    <t>клапаны</t>
  </si>
  <si>
    <t>мп</t>
  </si>
  <si>
    <t>Сэндвич-панель толщиной 10мм шириной 250мм</t>
  </si>
  <si>
    <t>Итого:</t>
  </si>
  <si>
    <t>отливы в м.п.</t>
  </si>
  <si>
    <t>"обсады" из сэндвич-панелей толщиной 10мм и шириной 250мм</t>
  </si>
  <si>
    <t xml:space="preserve">Стеклопакеты </t>
  </si>
  <si>
    <t>м2/мп</t>
  </si>
  <si>
    <t>"Утверждаю"</t>
  </si>
  <si>
    <t>Директор по строительству</t>
  </si>
  <si>
    <t>ЗАО "РосСтройГруп"</t>
  </si>
  <si>
    <t>_________________Иванов С.В.</t>
  </si>
  <si>
    <t>Наименование  объекта :</t>
  </si>
  <si>
    <t xml:space="preserve"> "Многоэтажные жилые дома"</t>
  </si>
  <si>
    <t>по адресу: Ленинградская область,</t>
  </si>
  <si>
    <t>Всеволожский муниципальный район,Бугровское</t>
  </si>
  <si>
    <t>сельское поселение,поселок Бугры, массив Центральное</t>
  </si>
  <si>
    <t>Главный инженер</t>
  </si>
  <si>
    <t>Начальник ПТО</t>
  </si>
  <si>
    <t>Начальник СДО</t>
  </si>
  <si>
    <t xml:space="preserve"> СП 4М1-14Ar-4М1-14Ar-И4-  (двухкамерный стеклопакет )</t>
  </si>
  <si>
    <t xml:space="preserve">  СП 4М1-14Ar-4М1-14Ar-И4-  (двухкамерный стеклопакет )</t>
  </si>
  <si>
    <t>Изготовление,поставка и монтаж оконных блоков из профиля ПВХ с двухкамерным стеклопакетом СП 4М1-14Ar-4М1-14Ar-И4 (сопротивление теплопередаче 0,66м2˚С/Вт, звукоизоляция остекления с клапаном в режиме проветривания  не менее 32дБа, коэффициент светопропускания окон  не ниже 0,59) . 
Цвет профиля  - по проекту.</t>
  </si>
  <si>
    <t>ИТОГО по корпусу №28-паркинг :</t>
  </si>
  <si>
    <t>Высота в мм по коробке</t>
  </si>
  <si>
    <t>Ширина в мм по коробке</t>
  </si>
  <si>
    <t>1</t>
  </si>
  <si>
    <t>1.2</t>
  </si>
  <si>
    <r>
      <t xml:space="preserve">ОП ОСП 14-11 ВК.ПО.СБ
</t>
    </r>
    <r>
      <rPr>
        <sz val="16"/>
        <rFont val="Times New Roman"/>
        <family val="1"/>
        <charset val="204"/>
      </rPr>
      <t xml:space="preserve">     В2-Б-Б-А-Б-М</t>
    </r>
    <r>
      <rPr>
        <u/>
        <sz val="16"/>
        <rFont val="Times New Roman"/>
        <family val="1"/>
        <charset val="204"/>
      </rPr>
      <t xml:space="preserve">
</t>
    </r>
  </si>
  <si>
    <t>Регулировка оконных блоков ( за проем)</t>
  </si>
  <si>
    <t>Установка фурнитуры оконных  блоков ( за проем)</t>
  </si>
  <si>
    <t xml:space="preserve">Устройство "обсады" из сэндвич-панелей толщиной 10мм и шириной 250мм под установку оконных  блоков </t>
  </si>
  <si>
    <t>ОИ-1-первый этаж (с фрамугой)- поворотное (помещение охраны)</t>
  </si>
  <si>
    <t xml:space="preserve"> Раздел 1. Окна выше 0,00 </t>
  </si>
  <si>
    <t>2</t>
  </si>
  <si>
    <t>3.1</t>
  </si>
  <si>
    <t>4.1</t>
  </si>
  <si>
    <t>ОИ-2-первый этаж -поворотно-откидное  в лифтовых холлах</t>
  </si>
  <si>
    <r>
      <t xml:space="preserve">ОП ОСП 14-9 ВК.ПО.СБ
</t>
    </r>
    <r>
      <rPr>
        <sz val="16"/>
        <rFont val="Times New Roman"/>
        <family val="1"/>
        <charset val="204"/>
      </rPr>
      <t xml:space="preserve">     В2-Б-Б-А-Б-М</t>
    </r>
    <r>
      <rPr>
        <u/>
        <sz val="16"/>
        <rFont val="Times New Roman"/>
        <family val="1"/>
        <charset val="204"/>
      </rPr>
      <t xml:space="preserve">
</t>
    </r>
  </si>
  <si>
    <r>
      <t xml:space="preserve">Объект :«Многоэтажные жилые дома , расположенные по адресу: Ленинградская область, Всеволожский муниципальный район, Бугровское сельское поселение, пос. Бугры, массив Центральное, стр. поз. № 17, № 18, № 19, № 20, № 21, № 22, </t>
    </r>
    <r>
      <rPr>
        <b/>
        <sz val="18"/>
        <color theme="1"/>
        <rFont val="Times New Roman"/>
        <family val="1"/>
        <charset val="204"/>
      </rPr>
      <t>№23</t>
    </r>
    <r>
      <rPr>
        <b/>
        <i/>
        <sz val="18"/>
        <color theme="1"/>
        <rFont val="Times New Roman"/>
        <family val="1"/>
        <charset val="204"/>
      </rPr>
      <t>, на земельном участке с кадастровым номером: 47:07:0713003:912</t>
    </r>
  </si>
  <si>
    <t>"____" ________________ 2024 г.</t>
  </si>
  <si>
    <t xml:space="preserve">стр.поз. №17- №23 </t>
  </si>
  <si>
    <t>участок №912</t>
  </si>
  <si>
    <t>Бугаев М.Ю.</t>
  </si>
  <si>
    <t>Соломатина С.В.</t>
  </si>
  <si>
    <r>
      <t xml:space="preserve">Вид работ: Изготовление, поставка и монтаж  оконных блоков , клапанов и подоконных отливов  по корпусу </t>
    </r>
    <r>
      <rPr>
        <b/>
        <i/>
        <sz val="28"/>
        <rFont val="Times New Roman"/>
        <family val="1"/>
        <charset val="204"/>
      </rPr>
      <t>№23-паркинг 4-х этажный</t>
    </r>
  </si>
  <si>
    <t>1-4ый этажи</t>
  </si>
  <si>
    <t>Индивидуальное по ГОСТ 30674-99</t>
  </si>
  <si>
    <t xml:space="preserve">ОП 1500*850 СП ГО
</t>
  </si>
  <si>
    <t xml:space="preserve">ОП 1550*1250 СП  ПОТ/ОТ ВП СО
</t>
  </si>
  <si>
    <t xml:space="preserve">  СП 4М1-16-К4                            (двухкамерный стеклопакет )</t>
  </si>
  <si>
    <t xml:space="preserve">Изготовление,поставка и монтаж оконных блоков из ПВХ 5-ти камерных профилей, с энергосберегающим двухкамерным стеклопакетом, класс изделия по показателю приведенного сопротивления теплопередаче не менее В2 (0,55 - 0,59 м²С°/Вт); коэффициент направленного пропускания света - 68%; звукоизоляция 28 Дб. </t>
  </si>
  <si>
    <t>ИТОГО по корпусу №23-паркинг :</t>
  </si>
  <si>
    <t>Размеры в схемах указаны по габаритам строительных проемов.</t>
  </si>
  <si>
    <t>1.</t>
  </si>
  <si>
    <t xml:space="preserve"> Оконные блоки выполняются в соответствии с ГОСТ 30674-99. Маркировка изделий выполнена в соответствии с указанным ГОСТом.</t>
  </si>
  <si>
    <t xml:space="preserve"> Перед заказом и изготовлением оконных блоков выполнить контрольные обмеры габаритов проемов на месте.</t>
  </si>
  <si>
    <t xml:space="preserve"> Цвет оконных профилей и фурнитуры RAL 9010, стекло прозрачное без тонировки, цвет оконного отлива RAL 9010. </t>
  </si>
  <si>
    <t xml:space="preserve"> Конструкция и способ крепления оконного отлива должны исключать возможность попадания в монтажный шов атмосферных осадков и конденсата, отводимого через дренажные отверстия.      </t>
  </si>
  <si>
    <t xml:space="preserve"> Деталировочные узлы установки оконных блоков разрабатывает фирма-изготовитель.</t>
  </si>
  <si>
    <t>7</t>
  </si>
  <si>
    <t xml:space="preserve"> Эскизные схемы выполнены со стороны помещения. Тип открывания применить в соответствии с эскизом.</t>
  </si>
  <si>
    <t xml:space="preserve"> Раздел 1. Окна выше 0,000</t>
  </si>
  <si>
    <r>
      <t xml:space="preserve">Вид работ: Изготовление, поставка и монтаж  оконных блоков , клапанов и подоконных отливов  по корпусу </t>
    </r>
    <r>
      <rPr>
        <b/>
        <i/>
        <sz val="28"/>
        <rFont val="Times New Roman"/>
        <family val="1"/>
        <charset val="204"/>
      </rPr>
      <t>№23-паркинг 4-х этажный</t>
    </r>
    <r>
      <rPr>
        <b/>
        <i/>
        <sz val="22"/>
        <rFont val="Times New Roman"/>
        <family val="1"/>
        <charset val="204"/>
      </rPr>
      <t xml:space="preserve"> (шифр проекта 14/П-14-V.23-АР)</t>
    </r>
  </si>
  <si>
    <t>ООО "ПрокСтрой"</t>
  </si>
  <si>
    <t>ОК-1- поворотное откидное (лестница, лифтовой холл)</t>
  </si>
  <si>
    <t>ОИ-2-первый этаж - одна створка поворотная, другая поворотно-откидная (помещение КПП)</t>
  </si>
  <si>
    <t>Обязательно! На фирменном бланке организации!</t>
  </si>
  <si>
    <t>Коммерческое предложение</t>
  </si>
  <si>
    <t>Проект: Шифр 14/П-14-V.23.АР</t>
  </si>
  <si>
    <t>Стоимость ед., руб., в т.ч. НДС</t>
  </si>
  <si>
    <t>Стоимость всего, руб., в т.ч. НДС</t>
  </si>
  <si>
    <t>Примечание</t>
  </si>
  <si>
    <t>Материалы</t>
  </si>
  <si>
    <t>СМР</t>
  </si>
  <si>
    <t>ИТОГО</t>
  </si>
  <si>
    <t>Всего  с НДС 20%, руб.:</t>
  </si>
  <si>
    <t>в том числе НДС 20%, руб.:</t>
  </si>
  <si>
    <t xml:space="preserve">Объект:  "Многоэтажные жилые дома" по адресу: Ленинградская область, Всеволожский муниципальный район, Бугровское сельское поселение, массив Центральное, стр.поз. №№17,18,19,20,21,22,23 (кадастровый номер №47:07:0713003:912) Наземная автостоянка. Корпус 23
</t>
  </si>
  <si>
    <t>на выполнение комплекса работ по изготовлению, доставке и монтажу оконных блоков , клапанов и подоконных отливов  по корпусу №23-паркинг 4-х этажный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</si>
</sst>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₽&quot;"/>
    <numFmt numFmtId="165" formatCode="0.0"/>
  </numFmts>
  <fonts count="5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b/>
      <i/>
      <sz val="26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24"/>
      <name val="Times New Roman"/>
      <family val="1"/>
      <charset val="204"/>
    </font>
    <font>
      <b/>
      <sz val="24"/>
      <color rgb="FF0000FF"/>
      <name val="Times New Roman"/>
      <family val="1"/>
      <charset val="204"/>
    </font>
    <font>
      <b/>
      <i/>
      <sz val="28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92D05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3" fillId="0" borderId="0"/>
  </cellStyleXfs>
  <cellXfs count="393">
    <xf numFmtId="0" fontId="0" fillId="0" borderId="0" xfId="0"/>
    <xf numFmtId="0" fontId="4" fillId="0" borderId="0" xfId="0" applyFont="1" applyProtection="1">
      <protection locked="0"/>
    </xf>
    <xf numFmtId="2" fontId="5" fillId="0" borderId="0" xfId="0" applyNumberFormat="1" applyFont="1" applyAlignment="1" applyProtection="1">
      <alignment horizontal="right" vertical="center"/>
      <protection locked="0"/>
    </xf>
    <xf numFmtId="0" fontId="4" fillId="2" borderId="0" xfId="0" applyFont="1" applyFill="1" applyAlignment="1">
      <alignment vertical="center"/>
    </xf>
    <xf numFmtId="0" fontId="5" fillId="0" borderId="0" xfId="0" applyNumberFormat="1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4" fillId="0" borderId="0" xfId="0" applyNumberFormat="1" applyFont="1" applyFill="1" applyAlignment="1" applyProtection="1">
      <alignment vertical="center"/>
      <protection locked="0"/>
    </xf>
    <xf numFmtId="49" fontId="8" fillId="0" borderId="0" xfId="0" applyNumberFormat="1" applyFont="1" applyFill="1" applyAlignment="1" applyProtection="1">
      <alignment vertical="center" wrapText="1"/>
    </xf>
    <xf numFmtId="2" fontId="4" fillId="2" borderId="0" xfId="0" applyNumberFormat="1" applyFont="1" applyFill="1" applyAlignment="1">
      <alignment horizontal="right" vertical="center"/>
    </xf>
    <xf numFmtId="49" fontId="8" fillId="0" borderId="0" xfId="0" applyNumberFormat="1" applyFont="1" applyFill="1" applyAlignment="1" applyProtection="1">
      <alignment horizontal="center" vertical="center" wrapText="1"/>
    </xf>
    <xf numFmtId="0" fontId="13" fillId="0" borderId="0" xfId="0" applyFont="1" applyFill="1"/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/>
    </xf>
    <xf numFmtId="2" fontId="11" fillId="0" borderId="8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4" fontId="16" fillId="0" borderId="8" xfId="0" applyNumberFormat="1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164" fontId="9" fillId="0" borderId="0" xfId="0" applyNumberFormat="1" applyFont="1" applyFill="1" applyAlignment="1">
      <alignment vertical="center"/>
    </xf>
    <xf numFmtId="2" fontId="9" fillId="0" borderId="9" xfId="0" applyNumberFormat="1" applyFont="1" applyFill="1" applyBorder="1" applyAlignment="1">
      <alignment horizontal="center" vertical="center"/>
    </xf>
    <xf numFmtId="1" fontId="11" fillId="0" borderId="9" xfId="0" applyNumberFormat="1" applyFont="1" applyFill="1" applyBorder="1" applyAlignment="1">
      <alignment horizontal="center" vertical="center"/>
    </xf>
    <xf numFmtId="4" fontId="9" fillId="0" borderId="9" xfId="0" applyNumberFormat="1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vertical="center" wrapText="1"/>
    </xf>
    <xf numFmtId="4" fontId="14" fillId="0" borderId="0" xfId="0" applyNumberFormat="1" applyFont="1" applyFill="1" applyBorder="1" applyAlignment="1">
      <alignment vertical="center"/>
    </xf>
    <xf numFmtId="0" fontId="11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14" fillId="0" borderId="0" xfId="1" applyFont="1" applyFill="1" applyAlignment="1" applyProtection="1">
      <alignment horizontal="center" vertical="center"/>
      <protection locked="0"/>
    </xf>
    <xf numFmtId="2" fontId="14" fillId="0" borderId="0" xfId="1" applyNumberFormat="1" applyFont="1" applyFill="1" applyAlignment="1" applyProtection="1">
      <alignment horizontal="right" vertical="center"/>
      <protection locked="0"/>
    </xf>
    <xf numFmtId="0" fontId="14" fillId="0" borderId="0" xfId="1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9" fillId="0" borderId="0" xfId="0" applyNumberFormat="1" applyFont="1" applyFill="1" applyAlignment="1" applyProtection="1">
      <alignment horizontal="right"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17" fillId="0" borderId="0" xfId="1" applyFont="1" applyFill="1" applyAlignment="1"/>
    <xf numFmtId="49" fontId="9" fillId="0" borderId="0" xfId="1" applyNumberFormat="1" applyFont="1" applyFill="1" applyAlignment="1" applyProtection="1">
      <alignment vertical="center"/>
    </xf>
    <xf numFmtId="2" fontId="9" fillId="0" borderId="0" xfId="0" applyNumberFormat="1" applyFont="1" applyFill="1" applyAlignment="1" applyProtection="1">
      <alignment horizontal="right" vertical="center"/>
      <protection locked="0"/>
    </xf>
    <xf numFmtId="0" fontId="14" fillId="0" borderId="0" xfId="1" applyNumberFormat="1" applyFont="1" applyFill="1" applyAlignment="1" applyProtection="1">
      <alignment vertical="center"/>
    </xf>
    <xf numFmtId="0" fontId="18" fillId="0" borderId="0" xfId="1" applyFont="1" applyFill="1" applyAlignment="1" applyProtection="1">
      <alignment horizontal="center" vertical="center" wrapText="1"/>
      <protection locked="0"/>
    </xf>
    <xf numFmtId="0" fontId="18" fillId="0" borderId="0" xfId="1" applyFont="1" applyFill="1" applyAlignment="1" applyProtection="1">
      <alignment horizontal="center" vertical="center"/>
      <protection locked="0"/>
    </xf>
    <xf numFmtId="0" fontId="9" fillId="0" borderId="0" xfId="1" applyFont="1" applyFill="1" applyAlignment="1"/>
    <xf numFmtId="0" fontId="19" fillId="0" borderId="0" xfId="1" applyFont="1" applyFill="1" applyAlignment="1">
      <alignment wrapText="1"/>
    </xf>
    <xf numFmtId="0" fontId="17" fillId="0" borderId="0" xfId="0" applyFont="1" applyFill="1" applyAlignment="1"/>
    <xf numFmtId="0" fontId="9" fillId="0" borderId="0" xfId="0" applyFont="1" applyFill="1" applyAlignment="1" applyProtection="1">
      <alignment vertical="center"/>
    </xf>
    <xf numFmtId="0" fontId="14" fillId="0" borderId="0" xfId="0" applyFont="1" applyFill="1" applyProtection="1">
      <protection locked="0"/>
    </xf>
    <xf numFmtId="49" fontId="9" fillId="0" borderId="0" xfId="0" applyNumberFormat="1" applyFont="1" applyFill="1" applyAlignment="1" applyProtection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49" fontId="9" fillId="0" borderId="0" xfId="0" applyNumberFormat="1" applyFont="1" applyFill="1" applyAlignment="1" applyProtection="1">
      <alignment vertical="center" wrapText="1"/>
    </xf>
    <xf numFmtId="0" fontId="9" fillId="0" borderId="0" xfId="0" applyNumberFormat="1" applyFont="1" applyFill="1" applyAlignment="1" applyProtection="1">
      <alignment vertical="center"/>
      <protection locked="0"/>
    </xf>
    <xf numFmtId="0" fontId="14" fillId="0" borderId="0" xfId="0" applyNumberFormat="1" applyFont="1" applyFill="1" applyAlignment="1" applyProtection="1">
      <alignment vertical="center"/>
      <protection locked="0"/>
    </xf>
    <xf numFmtId="49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vertical="center" wrapText="1"/>
    </xf>
    <xf numFmtId="49" fontId="11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vertical="center"/>
    </xf>
    <xf numFmtId="0" fontId="18" fillId="0" borderId="0" xfId="0" applyNumberFormat="1" applyFont="1" applyFill="1" applyAlignment="1" applyProtection="1">
      <alignment horizontal="center" vertical="center"/>
      <protection locked="0"/>
    </xf>
    <xf numFmtId="0" fontId="14" fillId="0" borderId="0" xfId="0" applyNumberFormat="1" applyFont="1" applyFill="1" applyAlignment="1" applyProtection="1">
      <alignment horizontal="center" vertical="center"/>
      <protection locked="0"/>
    </xf>
    <xf numFmtId="0" fontId="14" fillId="0" borderId="0" xfId="0" applyNumberFormat="1" applyFont="1" applyFill="1" applyAlignment="1" applyProtection="1">
      <alignment vertical="center" wrapText="1"/>
      <protection locked="0"/>
    </xf>
    <xf numFmtId="49" fontId="15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/>
    </xf>
    <xf numFmtId="0" fontId="9" fillId="0" borderId="1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 wrapText="1"/>
    </xf>
    <xf numFmtId="2" fontId="9" fillId="0" borderId="14" xfId="0" applyNumberFormat="1" applyFont="1" applyFill="1" applyBorder="1" applyAlignment="1">
      <alignment horizontal="center" vertical="center" wrapText="1"/>
    </xf>
    <xf numFmtId="1" fontId="9" fillId="0" borderId="14" xfId="0" applyNumberFormat="1" applyFont="1" applyFill="1" applyBorder="1" applyAlignment="1">
      <alignment horizontal="center" vertical="center"/>
    </xf>
    <xf numFmtId="2" fontId="14" fillId="0" borderId="14" xfId="0" applyNumberFormat="1" applyFont="1" applyFill="1" applyBorder="1" applyAlignment="1">
      <alignment vertical="center"/>
    </xf>
    <xf numFmtId="2" fontId="9" fillId="0" borderId="14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4" fillId="3" borderId="20" xfId="0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wrapText="1"/>
    </xf>
    <xf numFmtId="3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49" fontId="14" fillId="0" borderId="20" xfId="0" applyNumberFormat="1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 wrapText="1"/>
    </xf>
    <xf numFmtId="2" fontId="21" fillId="3" borderId="20" xfId="0" applyNumberFormat="1" applyFont="1" applyFill="1" applyBorder="1" applyAlignment="1">
      <alignment horizontal="center" vertical="center" wrapText="1"/>
    </xf>
    <xf numFmtId="4" fontId="9" fillId="3" borderId="20" xfId="0" applyNumberFormat="1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wrapText="1"/>
    </xf>
    <xf numFmtId="2" fontId="11" fillId="0" borderId="8" xfId="0" applyNumberFormat="1" applyFont="1" applyFill="1" applyBorder="1" applyAlignment="1">
      <alignment vertical="center"/>
    </xf>
    <xf numFmtId="2" fontId="11" fillId="0" borderId="9" xfId="0" applyNumberFormat="1" applyFont="1" applyFill="1" applyBorder="1" applyAlignment="1">
      <alignment vertical="center"/>
    </xf>
    <xf numFmtId="4" fontId="14" fillId="0" borderId="0" xfId="0" applyNumberFormat="1" applyFont="1" applyFill="1"/>
    <xf numFmtId="49" fontId="14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 applyFill="1"/>
    <xf numFmtId="0" fontId="15" fillId="0" borderId="0" xfId="0" applyFont="1" applyFill="1"/>
    <xf numFmtId="49" fontId="15" fillId="0" borderId="1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4" fontId="9" fillId="0" borderId="14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wrapText="1"/>
    </xf>
    <xf numFmtId="0" fontId="20" fillId="0" borderId="23" xfId="0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4" fontId="22" fillId="0" borderId="11" xfId="0" applyNumberFormat="1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wrapText="1"/>
    </xf>
    <xf numFmtId="49" fontId="9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0" fontId="21" fillId="0" borderId="0" xfId="0" applyFont="1" applyAlignment="1">
      <alignment horizontal="left"/>
    </xf>
    <xf numFmtId="49" fontId="14" fillId="2" borderId="0" xfId="0" applyNumberFormat="1" applyFont="1" applyFill="1" applyBorder="1" applyAlignment="1" applyProtection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Fill="1" applyAlignment="1">
      <alignment horizontal="center" wrapText="1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vertical="center" wrapText="1"/>
    </xf>
    <xf numFmtId="0" fontId="3" fillId="0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NumberFormat="1" applyFont="1" applyFill="1" applyAlignment="1" applyProtection="1">
      <alignment horizontal="right" vertical="center"/>
      <protection locked="0"/>
    </xf>
    <xf numFmtId="2" fontId="3" fillId="0" borderId="0" xfId="0" applyNumberFormat="1" applyFont="1" applyAlignment="1" applyProtection="1">
      <alignment horizontal="right" vertical="center"/>
      <protection locked="0"/>
    </xf>
    <xf numFmtId="2" fontId="2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24" fillId="0" borderId="0" xfId="0" applyFont="1" applyFill="1" applyAlignment="1"/>
    <xf numFmtId="0" fontId="3" fillId="2" borderId="0" xfId="0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/>
    </xf>
    <xf numFmtId="0" fontId="25" fillId="0" borderId="0" xfId="0" applyFont="1" applyFill="1" applyAlignment="1"/>
    <xf numFmtId="0" fontId="2" fillId="2" borderId="0" xfId="0" applyFont="1" applyFill="1" applyAlignment="1" applyProtection="1">
      <alignment horizontal="center" vertical="center" wrapText="1"/>
    </xf>
    <xf numFmtId="0" fontId="7" fillId="2" borderId="0" xfId="0" applyFont="1" applyFill="1" applyAlignment="1" applyProtection="1">
      <alignment vertical="center"/>
    </xf>
    <xf numFmtId="2" fontId="4" fillId="2" borderId="0" xfId="0" applyNumberFormat="1" applyFont="1" applyFill="1" applyAlignment="1" applyProtection="1">
      <alignment horizontal="right" vertical="center"/>
      <protection locked="0"/>
    </xf>
    <xf numFmtId="2" fontId="4" fillId="2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/>
    <xf numFmtId="49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2" fontId="5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13" fillId="0" borderId="0" xfId="0" applyFont="1"/>
    <xf numFmtId="0" fontId="13" fillId="0" borderId="0" xfId="0" applyFont="1" applyBorder="1" applyProtection="1">
      <protection locked="0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wrapText="1"/>
    </xf>
    <xf numFmtId="0" fontId="13" fillId="0" borderId="0" xfId="0" applyFont="1" applyBorder="1"/>
    <xf numFmtId="0" fontId="13" fillId="0" borderId="0" xfId="0" applyFont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2" fontId="29" fillId="2" borderId="2" xfId="0" applyNumberFormat="1" applyFont="1" applyFill="1" applyBorder="1" applyAlignment="1">
      <alignment horizontal="center" vertical="center" wrapText="1"/>
    </xf>
    <xf numFmtId="2" fontId="30" fillId="2" borderId="2" xfId="0" applyNumberFormat="1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2" fontId="11" fillId="0" borderId="11" xfId="0" applyNumberFormat="1" applyFont="1" applyFill="1" applyBorder="1" applyAlignment="1">
      <alignment horizontal="center" vertical="center"/>
    </xf>
    <xf numFmtId="1" fontId="11" fillId="0" borderId="11" xfId="0" applyNumberFormat="1" applyFont="1" applyFill="1" applyBorder="1" applyAlignment="1">
      <alignment horizontal="center" vertical="center"/>
    </xf>
    <xf numFmtId="2" fontId="11" fillId="0" borderId="11" xfId="0" applyNumberFormat="1" applyFont="1" applyFill="1" applyBorder="1" applyAlignment="1">
      <alignment vertical="center"/>
    </xf>
    <xf numFmtId="0" fontId="14" fillId="0" borderId="11" xfId="0" applyFont="1" applyFill="1" applyBorder="1" applyAlignment="1">
      <alignment horizontal="center" vertical="center"/>
    </xf>
    <xf numFmtId="4" fontId="14" fillId="0" borderId="11" xfId="0" applyNumberFormat="1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vertical="center" wrapText="1"/>
    </xf>
    <xf numFmtId="2" fontId="29" fillId="2" borderId="1" xfId="0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19" fillId="0" borderId="0" xfId="1" applyFont="1" applyFill="1" applyAlignment="1">
      <alignment horizontal="center" wrapText="1"/>
    </xf>
    <xf numFmtId="0" fontId="14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left" wrapText="1"/>
    </xf>
    <xf numFmtId="0" fontId="9" fillId="0" borderId="0" xfId="1" applyFont="1" applyFill="1" applyAlignment="1">
      <alignment horizontal="center"/>
    </xf>
    <xf numFmtId="0" fontId="19" fillId="0" borderId="0" xfId="1" applyFont="1" applyFill="1" applyAlignment="1">
      <alignment horizontal="center" wrapText="1"/>
    </xf>
    <xf numFmtId="165" fontId="29" fillId="2" borderId="2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13" fillId="0" borderId="18" xfId="0" applyFont="1" applyBorder="1" applyAlignment="1" applyProtection="1">
      <alignment horizontal="center" vertical="center"/>
    </xf>
    <xf numFmtId="2" fontId="29" fillId="2" borderId="2" xfId="0" applyNumberFormat="1" applyFont="1" applyFill="1" applyBorder="1" applyAlignment="1">
      <alignment horizontal="left" vertical="center" wrapText="1"/>
    </xf>
    <xf numFmtId="0" fontId="34" fillId="5" borderId="1" xfId="0" applyFont="1" applyFill="1" applyBorder="1" applyAlignment="1">
      <alignment vertical="center"/>
    </xf>
    <xf numFmtId="0" fontId="35" fillId="5" borderId="35" xfId="0" applyFont="1" applyFill="1" applyBorder="1" applyAlignment="1">
      <alignment horizontal="center" vertical="center"/>
    </xf>
    <xf numFmtId="0" fontId="35" fillId="5" borderId="37" xfId="0" applyFont="1" applyFill="1" applyBorder="1" applyAlignment="1">
      <alignment horizontal="center" vertical="center"/>
    </xf>
    <xf numFmtId="0" fontId="34" fillId="5" borderId="9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wrapText="1"/>
    </xf>
    <xf numFmtId="49" fontId="9" fillId="0" borderId="21" xfId="0" applyNumberFormat="1" applyFont="1" applyFill="1" applyBorder="1" applyAlignment="1">
      <alignment horizontal="right" vertical="center"/>
    </xf>
    <xf numFmtId="49" fontId="9" fillId="0" borderId="12" xfId="0" applyNumberFormat="1" applyFont="1" applyFill="1" applyBorder="1" applyAlignment="1">
      <alignment horizontal="right" vertical="center"/>
    </xf>
    <xf numFmtId="49" fontId="9" fillId="0" borderId="22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49" fontId="23" fillId="4" borderId="28" xfId="0" applyNumberFormat="1" applyFont="1" applyFill="1" applyBorder="1" applyAlignment="1">
      <alignment horizontal="center" vertical="center"/>
    </xf>
    <xf numFmtId="49" fontId="23" fillId="4" borderId="10" xfId="0" applyNumberFormat="1" applyFont="1" applyFill="1" applyBorder="1" applyAlignment="1">
      <alignment horizontal="center" vertical="center"/>
    </xf>
    <xf numFmtId="49" fontId="23" fillId="4" borderId="32" xfId="0" applyNumberFormat="1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49" fontId="9" fillId="0" borderId="29" xfId="0" applyNumberFormat="1" applyFont="1" applyFill="1" applyBorder="1" applyAlignment="1">
      <alignment horizontal="center" vertical="center"/>
    </xf>
    <xf numFmtId="49" fontId="9" fillId="0" borderId="30" xfId="0" applyNumberFormat="1" applyFont="1" applyFill="1" applyBorder="1" applyAlignment="1">
      <alignment horizontal="center" vertical="center"/>
    </xf>
    <xf numFmtId="49" fontId="9" fillId="0" borderId="31" xfId="0" applyNumberFormat="1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28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0" xfId="1" applyFont="1" applyFill="1" applyAlignment="1">
      <alignment horizontal="center"/>
    </xf>
    <xf numFmtId="0" fontId="19" fillId="0" borderId="0" xfId="1" applyFont="1" applyFill="1" applyAlignment="1">
      <alignment horizontal="center" wrapText="1"/>
    </xf>
    <xf numFmtId="49" fontId="10" fillId="0" borderId="0" xfId="0" applyNumberFormat="1" applyFont="1" applyFill="1" applyAlignment="1" applyProtection="1">
      <alignment horizontal="center" vertical="center" wrapText="1"/>
    </xf>
    <xf numFmtId="2" fontId="12" fillId="0" borderId="14" xfId="0" applyNumberFormat="1" applyFont="1" applyFill="1" applyBorder="1" applyAlignment="1">
      <alignment horizontal="center" vertical="center" wrapText="1"/>
    </xf>
    <xf numFmtId="2" fontId="12" fillId="0" borderId="20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0" fontId="12" fillId="0" borderId="14" xfId="1" applyFont="1" applyFill="1" applyBorder="1" applyAlignment="1" applyProtection="1">
      <alignment horizontal="center" vertical="center" wrapText="1"/>
      <protection locked="0"/>
    </xf>
    <xf numFmtId="0" fontId="12" fillId="0" borderId="20" xfId="1" applyFont="1" applyFill="1" applyBorder="1" applyAlignment="1" applyProtection="1">
      <alignment horizontal="center" vertical="center" wrapText="1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2" fontId="12" fillId="0" borderId="15" xfId="0" applyNumberFormat="1" applyFont="1" applyFill="1" applyBorder="1" applyAlignment="1">
      <alignment horizontal="center" vertical="center" wrapText="1"/>
    </xf>
    <xf numFmtId="2" fontId="12" fillId="0" borderId="16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 vertical="center" wrapText="1"/>
    </xf>
    <xf numFmtId="2" fontId="12" fillId="0" borderId="5" xfId="0" applyNumberFormat="1" applyFont="1" applyFill="1" applyBorder="1" applyAlignment="1">
      <alignment horizontal="center" vertical="center" wrapText="1"/>
    </xf>
    <xf numFmtId="2" fontId="12" fillId="0" borderId="17" xfId="0" applyNumberFormat="1" applyFont="1" applyFill="1" applyBorder="1" applyAlignment="1">
      <alignment horizontal="center" vertical="center" wrapText="1"/>
    </xf>
    <xf numFmtId="2" fontId="12" fillId="0" borderId="18" xfId="0" applyNumberFormat="1" applyFont="1" applyFill="1" applyBorder="1" applyAlignment="1">
      <alignment horizontal="center" vertical="center" wrapText="1"/>
    </xf>
    <xf numFmtId="2" fontId="12" fillId="0" borderId="19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2" fillId="0" borderId="20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36" fillId="0" borderId="0" xfId="1" applyFont="1" applyFill="1" applyAlignment="1"/>
    <xf numFmtId="49" fontId="37" fillId="0" borderId="0" xfId="1" applyNumberFormat="1" applyFont="1" applyFill="1" applyAlignment="1" applyProtection="1">
      <alignment vertical="center"/>
    </xf>
    <xf numFmtId="0" fontId="34" fillId="0" borderId="0" xfId="1" applyNumberFormat="1" applyFont="1" applyFill="1" applyAlignment="1" applyProtection="1">
      <alignment vertical="center"/>
    </xf>
    <xf numFmtId="2" fontId="34" fillId="0" borderId="0" xfId="1" applyNumberFormat="1" applyFont="1" applyFill="1" applyAlignment="1" applyProtection="1">
      <alignment horizontal="right" vertical="center"/>
      <protection locked="0"/>
    </xf>
    <xf numFmtId="0" fontId="34" fillId="0" borderId="0" xfId="1" applyFont="1" applyFill="1" applyAlignment="1" applyProtection="1">
      <alignment vertical="center"/>
      <protection locked="0"/>
    </xf>
    <xf numFmtId="0" fontId="34" fillId="0" borderId="0" xfId="1" applyFont="1" applyFill="1" applyAlignment="1" applyProtection="1">
      <alignment horizontal="center" vertical="center"/>
      <protection locked="0"/>
    </xf>
    <xf numFmtId="2" fontId="37" fillId="0" borderId="0" xfId="0" applyNumberFormat="1" applyFont="1" applyFill="1" applyAlignment="1" applyProtection="1">
      <alignment horizontal="right" vertical="center"/>
      <protection locked="0"/>
    </xf>
    <xf numFmtId="0" fontId="34" fillId="0" borderId="0" xfId="0" applyFont="1" applyFill="1" applyAlignment="1" applyProtection="1">
      <alignment vertical="center"/>
      <protection locked="0"/>
    </xf>
    <xf numFmtId="0" fontId="37" fillId="0" borderId="0" xfId="0" applyFont="1" applyFill="1" applyAlignment="1" applyProtection="1">
      <alignment vertical="center"/>
      <protection locked="0"/>
    </xf>
    <xf numFmtId="0" fontId="34" fillId="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49" fontId="38" fillId="0" borderId="0" xfId="0" applyNumberFormat="1" applyFont="1" applyAlignment="1">
      <alignment vertical="center"/>
    </xf>
    <xf numFmtId="49" fontId="38" fillId="0" borderId="0" xfId="0" applyNumberFormat="1" applyFont="1" applyFill="1" applyAlignment="1" applyProtection="1">
      <alignment vertical="center"/>
    </xf>
    <xf numFmtId="0" fontId="34" fillId="0" borderId="0" xfId="0" applyNumberFormat="1" applyFont="1" applyFill="1" applyAlignment="1" applyProtection="1">
      <alignment horizontal="center" vertical="center" wrapText="1"/>
    </xf>
    <xf numFmtId="0" fontId="37" fillId="0" borderId="0" xfId="0" applyNumberFormat="1" applyFont="1" applyFill="1" applyAlignment="1" applyProtection="1">
      <alignment vertical="center"/>
    </xf>
    <xf numFmtId="0" fontId="34" fillId="0" borderId="0" xfId="0" applyNumberFormat="1" applyFont="1" applyFill="1" applyAlignment="1" applyProtection="1">
      <alignment vertical="center"/>
    </xf>
    <xf numFmtId="0" fontId="39" fillId="0" borderId="0" xfId="0" applyNumberFormat="1" applyFont="1" applyFill="1" applyAlignment="1" applyProtection="1">
      <alignment horizontal="center" vertical="center"/>
      <protection locked="0"/>
    </xf>
    <xf numFmtId="0" fontId="34" fillId="0" borderId="0" xfId="0" applyNumberFormat="1" applyFont="1" applyFill="1" applyAlignment="1" applyProtection="1">
      <alignment horizontal="center" vertical="center"/>
      <protection locked="0"/>
    </xf>
    <xf numFmtId="0" fontId="34" fillId="0" borderId="0" xfId="0" applyNumberFormat="1" applyFont="1" applyFill="1" applyAlignment="1" applyProtection="1">
      <alignment vertical="center"/>
      <protection locked="0"/>
    </xf>
    <xf numFmtId="0" fontId="40" fillId="0" borderId="0" xfId="0" applyFont="1" applyFill="1" applyAlignment="1">
      <alignment vertical="center" wrapText="1"/>
    </xf>
    <xf numFmtId="49" fontId="40" fillId="4" borderId="38" xfId="0" applyNumberFormat="1" applyFont="1" applyFill="1" applyBorder="1" applyAlignment="1">
      <alignment vertical="center"/>
    </xf>
    <xf numFmtId="49" fontId="38" fillId="4" borderId="2" xfId="0" applyNumberFormat="1" applyFont="1" applyFill="1" applyBorder="1" applyAlignment="1">
      <alignment vertical="center"/>
    </xf>
    <xf numFmtId="49" fontId="40" fillId="4" borderId="2" xfId="0" applyNumberFormat="1" applyFont="1" applyFill="1" applyBorder="1" applyAlignment="1">
      <alignment vertical="center"/>
    </xf>
    <xf numFmtId="49" fontId="40" fillId="4" borderId="17" xfId="0" applyNumberFormat="1" applyFont="1" applyFill="1" applyBorder="1" applyAlignment="1">
      <alignment vertical="center"/>
    </xf>
    <xf numFmtId="49" fontId="40" fillId="4" borderId="39" xfId="0" applyNumberFormat="1" applyFont="1" applyFill="1" applyBorder="1" applyAlignment="1">
      <alignment vertical="center"/>
    </xf>
    <xf numFmtId="49" fontId="40" fillId="4" borderId="10" xfId="0" applyNumberFormat="1" applyFont="1" applyFill="1" applyBorder="1" applyAlignment="1">
      <alignment vertical="center"/>
    </xf>
    <xf numFmtId="49" fontId="40" fillId="4" borderId="32" xfId="0" applyNumberFormat="1" applyFont="1" applyFill="1" applyBorder="1" applyAlignment="1">
      <alignment vertical="center"/>
    </xf>
    <xf numFmtId="0" fontId="34" fillId="0" borderId="0" xfId="0" applyFont="1" applyFill="1"/>
    <xf numFmtId="49" fontId="34" fillId="2" borderId="35" xfId="0" applyNumberFormat="1" applyFont="1" applyFill="1" applyBorder="1" applyAlignment="1">
      <alignment horizontal="center" vertical="center"/>
    </xf>
    <xf numFmtId="2" fontId="34" fillId="2" borderId="1" xfId="0" applyNumberFormat="1" applyFont="1" applyFill="1" applyBorder="1" applyAlignment="1">
      <alignment horizontal="left" vertical="center" wrapText="1"/>
    </xf>
    <xf numFmtId="2" fontId="34" fillId="2" borderId="1" xfId="0" applyNumberFormat="1" applyFont="1" applyFill="1" applyBorder="1" applyAlignment="1">
      <alignment horizontal="center" vertical="center" wrapText="1"/>
    </xf>
    <xf numFmtId="2" fontId="41" fillId="2" borderId="33" xfId="0" applyNumberFormat="1" applyFont="1" applyFill="1" applyBorder="1" applyAlignment="1">
      <alignment horizontal="center" vertical="center" wrapText="1"/>
    </xf>
    <xf numFmtId="0" fontId="35" fillId="2" borderId="35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4" fontId="34" fillId="2" borderId="36" xfId="0" applyNumberFormat="1" applyFont="1" applyFill="1" applyBorder="1" applyAlignment="1">
      <alignment horizontal="center" vertical="center"/>
    </xf>
    <xf numFmtId="43" fontId="34" fillId="0" borderId="1" xfId="2" applyFont="1" applyFill="1" applyBorder="1" applyAlignment="1">
      <alignment horizontal="center" vertical="center"/>
    </xf>
    <xf numFmtId="165" fontId="34" fillId="2" borderId="1" xfId="0" applyNumberFormat="1" applyFont="1" applyFill="1" applyBorder="1" applyAlignment="1">
      <alignment horizontal="center" vertical="center" wrapText="1"/>
    </xf>
    <xf numFmtId="49" fontId="37" fillId="0" borderId="35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left" vertical="center" wrapText="1"/>
    </xf>
    <xf numFmtId="0" fontId="42" fillId="0" borderId="33" xfId="0" applyFont="1" applyFill="1" applyBorder="1" applyAlignment="1">
      <alignment horizontal="left" vertical="center" wrapText="1"/>
    </xf>
    <xf numFmtId="0" fontId="42" fillId="0" borderId="35" xfId="0" applyFont="1" applyFill="1" applyBorder="1" applyAlignment="1">
      <alignment horizontal="center" vertical="center" wrapText="1"/>
    </xf>
    <xf numFmtId="4" fontId="42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4" fontId="37" fillId="0" borderId="36" xfId="0" applyNumberFormat="1" applyFont="1" applyFill="1" applyBorder="1" applyAlignment="1">
      <alignment horizontal="center" vertical="center"/>
    </xf>
    <xf numFmtId="49" fontId="40" fillId="0" borderId="35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0" fontId="36" fillId="0" borderId="33" xfId="0" applyFont="1" applyFill="1" applyBorder="1" applyAlignment="1">
      <alignment horizontal="left" vertical="center" wrapText="1"/>
    </xf>
    <xf numFmtId="0" fontId="36" fillId="0" borderId="35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38" fillId="0" borderId="0" xfId="0" applyFont="1" applyFill="1"/>
    <xf numFmtId="49" fontId="38" fillId="0" borderId="35" xfId="0" applyNumberFormat="1" applyFont="1" applyFill="1" applyBorder="1" applyAlignment="1">
      <alignment horizontal="center" vertical="center"/>
    </xf>
    <xf numFmtId="49" fontId="34" fillId="0" borderId="35" xfId="0" applyNumberFormat="1" applyFont="1" applyFill="1" applyBorder="1" applyAlignment="1">
      <alignment horizontal="center" vertical="center"/>
    </xf>
    <xf numFmtId="3" fontId="42" fillId="0" borderId="1" xfId="0" applyNumberFormat="1" applyFont="1" applyFill="1" applyBorder="1" applyAlignment="1">
      <alignment horizontal="center" vertical="center" wrapText="1"/>
    </xf>
    <xf numFmtId="49" fontId="34" fillId="0" borderId="0" xfId="0" applyNumberFormat="1" applyFont="1" applyFill="1" applyBorder="1" applyAlignment="1">
      <alignment horizontal="right" vertical="center"/>
    </xf>
    <xf numFmtId="0" fontId="35" fillId="0" borderId="0" xfId="0" applyFont="1" applyFill="1" applyBorder="1" applyAlignment="1">
      <alignment horizontal="center" vertical="center" wrapText="1"/>
    </xf>
    <xf numFmtId="3" fontId="43" fillId="0" borderId="0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4" fontId="43" fillId="0" borderId="0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Border="1" applyAlignment="1">
      <alignment horizontal="right" vertical="center"/>
    </xf>
    <xf numFmtId="0" fontId="42" fillId="0" borderId="0" xfId="0" applyFont="1" applyFill="1" applyBorder="1" applyAlignment="1">
      <alignment horizontal="center" vertical="center" wrapText="1"/>
    </xf>
    <xf numFmtId="3" fontId="44" fillId="0" borderId="0" xfId="0" applyNumberFormat="1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4" fontId="44" fillId="0" borderId="0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center" vertical="center"/>
    </xf>
    <xf numFmtId="4" fontId="37" fillId="0" borderId="0" xfId="0" applyNumberFormat="1" applyFont="1" applyFill="1" applyBorder="1" applyAlignment="1">
      <alignment horizontal="center" vertical="center"/>
    </xf>
    <xf numFmtId="49" fontId="40" fillId="0" borderId="0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center" vertical="center" wrapText="1"/>
    </xf>
    <xf numFmtId="4" fontId="37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wrapText="1"/>
    </xf>
    <xf numFmtId="0" fontId="34" fillId="0" borderId="0" xfId="0" applyFont="1" applyProtection="1">
      <protection locked="0"/>
    </xf>
    <xf numFmtId="0" fontId="34" fillId="0" borderId="0" xfId="0" applyFont="1" applyAlignment="1" applyProtection="1">
      <alignment horizontal="center" vertical="center" wrapText="1"/>
    </xf>
    <xf numFmtId="0" fontId="34" fillId="0" borderId="18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34" fillId="0" borderId="0" xfId="0" applyFont="1"/>
    <xf numFmtId="0" fontId="34" fillId="0" borderId="0" xfId="0" applyFont="1" applyBorder="1" applyProtection="1">
      <protection locked="0"/>
    </xf>
    <xf numFmtId="0" fontId="34" fillId="0" borderId="0" xfId="0" applyFont="1" applyAlignment="1">
      <alignment horizontal="center" wrapText="1"/>
    </xf>
    <xf numFmtId="0" fontId="34" fillId="0" borderId="0" xfId="0" applyFont="1" applyBorder="1"/>
    <xf numFmtId="0" fontId="34" fillId="0" borderId="0" xfId="0" applyFont="1" applyAlignment="1">
      <alignment horizontal="center" vertical="center"/>
    </xf>
    <xf numFmtId="0" fontId="34" fillId="0" borderId="0" xfId="0" applyFont="1" applyFill="1" applyAlignment="1">
      <alignment horizontal="left" vertical="center" wrapText="1"/>
    </xf>
    <xf numFmtId="0" fontId="34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left" wrapText="1"/>
    </xf>
    <xf numFmtId="0" fontId="35" fillId="0" borderId="0" xfId="0" applyFont="1" applyAlignment="1">
      <alignment horizontal="left"/>
    </xf>
    <xf numFmtId="49" fontId="34" fillId="2" borderId="0" xfId="0" applyNumberFormat="1" applyFont="1" applyFill="1" applyBorder="1" applyAlignment="1" applyProtection="1">
      <alignment horizontal="left" vertical="center"/>
    </xf>
    <xf numFmtId="0" fontId="34" fillId="0" borderId="0" xfId="0" applyFont="1" applyFill="1" applyAlignment="1">
      <alignment horizontal="left" wrapText="1"/>
    </xf>
    <xf numFmtId="0" fontId="34" fillId="2" borderId="0" xfId="0" applyFont="1" applyFill="1" applyAlignment="1">
      <alignment horizontal="left" vertical="center"/>
    </xf>
    <xf numFmtId="0" fontId="34" fillId="0" borderId="0" xfId="0" applyFont="1" applyAlignment="1">
      <alignment horizontal="left"/>
    </xf>
    <xf numFmtId="0" fontId="34" fillId="0" borderId="0" xfId="0" applyFont="1" applyFill="1" applyAlignment="1">
      <alignment horizontal="center" wrapText="1"/>
    </xf>
    <xf numFmtId="49" fontId="47" fillId="0" borderId="0" xfId="0" applyNumberFormat="1" applyFont="1" applyAlignment="1">
      <alignment vertical="center"/>
    </xf>
    <xf numFmtId="49" fontId="37" fillId="0" borderId="0" xfId="0" applyNumberFormat="1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35" fillId="0" borderId="0" xfId="0" applyFont="1"/>
    <xf numFmtId="49" fontId="42" fillId="0" borderId="0" xfId="0" applyNumberFormat="1" applyFont="1" applyAlignment="1">
      <alignment horizontal="center" vertical="center"/>
    </xf>
    <xf numFmtId="49" fontId="42" fillId="0" borderId="0" xfId="0" applyNumberFormat="1" applyFont="1" applyAlignment="1">
      <alignment horizontal="left" vertical="center"/>
    </xf>
    <xf numFmtId="49" fontId="50" fillId="0" borderId="0" xfId="3" applyNumberFormat="1" applyFont="1" applyAlignment="1">
      <alignment horizontal="center" vertical="center" wrapText="1"/>
    </xf>
    <xf numFmtId="49" fontId="42" fillId="0" borderId="0" xfId="3" applyNumberFormat="1" applyFont="1" applyAlignment="1">
      <alignment horizontal="center" vertical="top" wrapText="1"/>
    </xf>
    <xf numFmtId="49" fontId="35" fillId="0" borderId="0" xfId="3" applyNumberFormat="1" applyFont="1" applyAlignment="1">
      <alignment horizontal="center" vertical="top" wrapText="1"/>
    </xf>
    <xf numFmtId="0" fontId="40" fillId="5" borderId="34" xfId="0" applyFont="1" applyFill="1" applyBorder="1" applyAlignment="1">
      <alignment horizontal="center" vertical="center" wrapText="1"/>
    </xf>
    <xf numFmtId="2" fontId="38" fillId="5" borderId="8" xfId="0" applyNumberFormat="1" applyFont="1" applyFill="1" applyBorder="1" applyAlignment="1">
      <alignment horizontal="center" vertical="center" wrapText="1"/>
    </xf>
    <xf numFmtId="2" fontId="38" fillId="5" borderId="40" xfId="0" applyNumberFormat="1" applyFont="1" applyFill="1" applyBorder="1" applyAlignment="1">
      <alignment horizontal="center" vertical="center" wrapText="1"/>
    </xf>
    <xf numFmtId="2" fontId="38" fillId="5" borderId="34" xfId="0" applyNumberFormat="1" applyFont="1" applyFill="1" applyBorder="1" applyAlignment="1">
      <alignment horizontal="center" vertical="center" wrapText="1"/>
    </xf>
    <xf numFmtId="0" fontId="38" fillId="5" borderId="8" xfId="1" applyFont="1" applyFill="1" applyBorder="1" applyAlignment="1" applyProtection="1">
      <alignment horizontal="center" vertical="center" wrapText="1"/>
      <protection locked="0"/>
    </xf>
    <xf numFmtId="0" fontId="38" fillId="5" borderId="25" xfId="1" applyFont="1" applyFill="1" applyBorder="1" applyAlignment="1" applyProtection="1">
      <alignment horizontal="center" vertical="center" wrapText="1"/>
      <protection locked="0"/>
    </xf>
    <xf numFmtId="0" fontId="34" fillId="5" borderId="8" xfId="0" applyFont="1" applyFill="1" applyBorder="1" applyAlignment="1">
      <alignment horizontal="center" vertical="center"/>
    </xf>
    <xf numFmtId="0" fontId="40" fillId="5" borderId="37" xfId="0" applyFont="1" applyFill="1" applyBorder="1" applyAlignment="1">
      <alignment horizontal="center" vertical="center" wrapText="1"/>
    </xf>
    <xf numFmtId="2" fontId="38" fillId="5" borderId="9" xfId="0" applyNumberFormat="1" applyFont="1" applyFill="1" applyBorder="1" applyAlignment="1">
      <alignment horizontal="center" vertical="center" wrapText="1"/>
    </xf>
    <xf numFmtId="2" fontId="38" fillId="5" borderId="41" xfId="0" applyNumberFormat="1" applyFont="1" applyFill="1" applyBorder="1" applyAlignment="1">
      <alignment horizontal="center" vertical="center" wrapText="1"/>
    </xf>
    <xf numFmtId="2" fontId="38" fillId="5" borderId="37" xfId="0" applyNumberFormat="1" applyFont="1" applyFill="1" applyBorder="1" applyAlignment="1">
      <alignment horizontal="center" vertical="center" wrapText="1"/>
    </xf>
    <xf numFmtId="0" fontId="38" fillId="5" borderId="9" xfId="1" applyFont="1" applyFill="1" applyBorder="1" applyAlignment="1" applyProtection="1">
      <alignment horizontal="center" vertical="center" wrapText="1"/>
      <protection locked="0"/>
    </xf>
    <xf numFmtId="0" fontId="38" fillId="5" borderId="26" xfId="1" applyFont="1" applyFill="1" applyBorder="1" applyAlignment="1" applyProtection="1">
      <alignment horizontal="center" vertical="center" wrapText="1"/>
      <protection locked="0"/>
    </xf>
    <xf numFmtId="0" fontId="34" fillId="5" borderId="9" xfId="0" applyFont="1" applyFill="1" applyBorder="1" applyAlignment="1">
      <alignment horizontal="center" vertical="center" wrapText="1"/>
    </xf>
    <xf numFmtId="0" fontId="35" fillId="5" borderId="1" xfId="0" applyFont="1" applyFill="1" applyBorder="1"/>
    <xf numFmtId="4" fontId="37" fillId="5" borderId="33" xfId="0" applyNumberFormat="1" applyFont="1" applyFill="1" applyBorder="1" applyAlignment="1">
      <alignment vertical="center"/>
    </xf>
    <xf numFmtId="4" fontId="34" fillId="5" borderId="35" xfId="0" applyNumberFormat="1" applyFont="1" applyFill="1" applyBorder="1" applyAlignment="1">
      <alignment vertical="center"/>
    </xf>
    <xf numFmtId="4" fontId="34" fillId="5" borderId="1" xfId="0" applyNumberFormat="1" applyFont="1" applyFill="1" applyBorder="1" applyAlignment="1">
      <alignment vertical="center"/>
    </xf>
    <xf numFmtId="4" fontId="34" fillId="5" borderId="36" xfId="0" applyNumberFormat="1" applyFont="1" applyFill="1" applyBorder="1" applyAlignment="1">
      <alignment vertical="center"/>
    </xf>
    <xf numFmtId="0" fontId="35" fillId="5" borderId="9" xfId="0" applyFont="1" applyFill="1" applyBorder="1"/>
    <xf numFmtId="4" fontId="37" fillId="5" borderId="41" xfId="0" applyNumberFormat="1" applyFont="1" applyFill="1" applyBorder="1" applyAlignment="1">
      <alignment vertical="center"/>
    </xf>
    <xf numFmtId="4" fontId="34" fillId="5" borderId="37" xfId="0" applyNumberFormat="1" applyFont="1" applyFill="1" applyBorder="1" applyAlignment="1">
      <alignment vertical="center"/>
    </xf>
    <xf numFmtId="4" fontId="34" fillId="5" borderId="9" xfId="0" applyNumberFormat="1" applyFont="1" applyFill="1" applyBorder="1" applyAlignment="1">
      <alignment vertical="center"/>
    </xf>
    <xf numFmtId="4" fontId="34" fillId="5" borderId="26" xfId="0" applyNumberFormat="1" applyFont="1" applyFill="1" applyBorder="1" applyAlignment="1">
      <alignment vertical="center"/>
    </xf>
    <xf numFmtId="49" fontId="47" fillId="0" borderId="0" xfId="3" applyNumberFormat="1" applyFont="1" applyAlignment="1">
      <alignment horizontal="center" vertical="top" wrapText="1"/>
    </xf>
    <xf numFmtId="0" fontId="34" fillId="5" borderId="34" xfId="0" applyFont="1" applyFill="1" applyBorder="1" applyAlignment="1">
      <alignment horizontal="center" vertical="center"/>
    </xf>
    <xf numFmtId="0" fontId="34" fillId="5" borderId="25" xfId="0" applyFont="1" applyFill="1" applyBorder="1" applyAlignment="1">
      <alignment horizontal="center" vertical="center"/>
    </xf>
    <xf numFmtId="0" fontId="34" fillId="5" borderId="37" xfId="0" applyFont="1" applyFill="1" applyBorder="1" applyAlignment="1">
      <alignment horizontal="center" vertical="center" wrapText="1"/>
    </xf>
    <xf numFmtId="0" fontId="34" fillId="5" borderId="26" xfId="0" applyFont="1" applyFill="1" applyBorder="1" applyAlignment="1">
      <alignment horizontal="center" vertical="center" wrapText="1"/>
    </xf>
    <xf numFmtId="49" fontId="40" fillId="4" borderId="28" xfId="0" applyNumberFormat="1" applyFont="1" applyFill="1" applyBorder="1" applyAlignment="1">
      <alignment vertical="center"/>
    </xf>
    <xf numFmtId="43" fontId="34" fillId="0" borderId="35" xfId="2" applyFont="1" applyFill="1" applyBorder="1" applyAlignment="1">
      <alignment horizontal="center" vertical="center"/>
    </xf>
    <xf numFmtId="43" fontId="34" fillId="0" borderId="36" xfId="2" applyFont="1" applyFill="1" applyBorder="1" applyAlignment="1">
      <alignment horizontal="center" vertical="center"/>
    </xf>
    <xf numFmtId="0" fontId="34" fillId="5" borderId="42" xfId="0" applyFont="1" applyFill="1" applyBorder="1" applyAlignment="1">
      <alignment horizontal="center" vertical="center" wrapText="1"/>
    </xf>
    <xf numFmtId="0" fontId="34" fillId="5" borderId="43" xfId="0" applyFont="1" applyFill="1" applyBorder="1" applyAlignment="1">
      <alignment horizontal="center" vertical="center" wrapText="1"/>
    </xf>
    <xf numFmtId="0" fontId="40" fillId="0" borderId="44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wrapText="1"/>
    </xf>
    <xf numFmtId="0" fontId="38" fillId="0" borderId="44" xfId="0" applyFont="1" applyFill="1" applyBorder="1" applyAlignment="1">
      <alignment wrapText="1"/>
    </xf>
    <xf numFmtId="0" fontId="34" fillId="0" borderId="45" xfId="0" applyFont="1" applyFill="1" applyBorder="1" applyAlignment="1">
      <alignment wrapText="1"/>
    </xf>
    <xf numFmtId="4" fontId="34" fillId="5" borderId="44" xfId="0" applyNumberFormat="1" applyFont="1" applyFill="1" applyBorder="1" applyAlignment="1">
      <alignment vertical="center"/>
    </xf>
    <xf numFmtId="4" fontId="34" fillId="5" borderId="43" xfId="0" applyNumberFormat="1" applyFont="1" applyFill="1" applyBorder="1" applyAlignment="1">
      <alignment vertical="center"/>
    </xf>
    <xf numFmtId="43" fontId="34" fillId="5" borderId="26" xfId="2" applyFont="1" applyFill="1" applyBorder="1" applyAlignment="1">
      <alignment vertical="center"/>
    </xf>
    <xf numFmtId="4" fontId="37" fillId="5" borderId="35" xfId="0" applyNumberFormat="1" applyFont="1" applyFill="1" applyBorder="1" applyAlignment="1">
      <alignment vertical="center"/>
    </xf>
    <xf numFmtId="4" fontId="37" fillId="5" borderId="1" xfId="0" applyNumberFormat="1" applyFont="1" applyFill="1" applyBorder="1" applyAlignment="1">
      <alignment vertical="center"/>
    </xf>
    <xf numFmtId="43" fontId="37" fillId="5" borderId="36" xfId="2" applyFont="1" applyFill="1" applyBorder="1" applyAlignment="1">
      <alignment vertical="center"/>
    </xf>
  </cellXfs>
  <cellStyles count="4">
    <cellStyle name="Excel Built-in Normal" xfId="3" xr:uid="{F5DA5C3B-17C7-40A5-90E8-AA60A3E40699}"/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DCA3D-D747-4901-92A1-E55079AA46E5}">
  <sheetPr>
    <tabColor rgb="FFFF0000"/>
    <pageSetUpPr fitToPage="1"/>
  </sheetPr>
  <dimension ref="A1:Z196"/>
  <sheetViews>
    <sheetView tabSelected="1" showWhiteSpace="0" zoomScaleNormal="100" zoomScaleSheetLayoutView="50" zoomScalePageLayoutView="57" workbookViewId="0">
      <selection activeCell="S7" sqref="S7"/>
    </sheetView>
  </sheetViews>
  <sheetFormatPr defaultRowHeight="17.25" customHeight="1" x14ac:dyDescent="0.25"/>
  <cols>
    <col min="1" max="1" width="8.28515625" style="268" customWidth="1"/>
    <col min="2" max="2" width="20.7109375" style="337" customWidth="1"/>
    <col min="3" max="4" width="20.7109375" style="268" customWidth="1"/>
    <col min="5" max="6" width="13.7109375" style="268" customWidth="1"/>
    <col min="7" max="10" width="13.7109375" style="268" hidden="1" customWidth="1"/>
    <col min="11" max="12" width="13.7109375" style="330" hidden="1" customWidth="1"/>
    <col min="13" max="18" width="13.7109375" style="268" customWidth="1"/>
    <col min="19" max="19" width="47.42578125" style="268" customWidth="1"/>
    <col min="20" max="16384" width="9.140625" style="268"/>
  </cols>
  <sheetData>
    <row r="1" spans="1:26" s="250" customFormat="1" ht="24.75" customHeight="1" x14ac:dyDescent="0.25">
      <c r="A1" s="241"/>
      <c r="B1" s="242"/>
      <c r="C1" s="243"/>
      <c r="D1" s="243"/>
      <c r="E1" s="243"/>
      <c r="F1" s="244"/>
      <c r="G1" s="245"/>
      <c r="H1" s="245"/>
      <c r="I1" s="245"/>
      <c r="J1" s="245"/>
      <c r="K1" s="245"/>
      <c r="L1" s="246"/>
      <c r="M1" s="247"/>
      <c r="N1" s="247"/>
      <c r="O1" s="247"/>
      <c r="P1" s="247"/>
      <c r="Q1" s="248"/>
      <c r="R1" s="247"/>
      <c r="S1" s="247"/>
      <c r="T1" s="248"/>
      <c r="U1" s="247"/>
      <c r="V1" s="249"/>
      <c r="W1" s="248"/>
      <c r="X1" s="248"/>
      <c r="Y1" s="248"/>
      <c r="Z1" s="248"/>
    </row>
    <row r="2" spans="1:26" s="343" customFormat="1" ht="15" x14ac:dyDescent="0.25">
      <c r="A2" s="338" t="s">
        <v>89</v>
      </c>
      <c r="B2" s="339"/>
      <c r="C2" s="339"/>
      <c r="D2" s="339"/>
      <c r="E2" s="340"/>
      <c r="F2" s="340"/>
      <c r="G2" s="341"/>
      <c r="H2" s="342"/>
    </row>
    <row r="3" spans="1:26" s="343" customFormat="1" ht="15" x14ac:dyDescent="0.25">
      <c r="A3" s="338"/>
      <c r="B3" s="339"/>
      <c r="C3" s="339"/>
      <c r="D3" s="339"/>
      <c r="E3" s="340"/>
      <c r="F3" s="340"/>
      <c r="G3" s="341"/>
      <c r="H3" s="342"/>
    </row>
    <row r="4" spans="1:26" s="343" customFormat="1" ht="15" x14ac:dyDescent="0.25">
      <c r="A4" s="344"/>
      <c r="B4" s="345"/>
      <c r="C4" s="345"/>
      <c r="D4" s="345"/>
      <c r="E4" s="340"/>
      <c r="F4" s="340"/>
      <c r="G4" s="341"/>
      <c r="H4" s="342"/>
    </row>
    <row r="5" spans="1:26" s="343" customFormat="1" ht="15.75" customHeight="1" x14ac:dyDescent="0.25">
      <c r="A5" s="346" t="s">
        <v>90</v>
      </c>
      <c r="B5" s="346"/>
      <c r="C5" s="346"/>
      <c r="D5" s="346"/>
      <c r="E5" s="346"/>
      <c r="F5" s="346"/>
      <c r="G5" s="346"/>
      <c r="H5" s="346"/>
    </row>
    <row r="6" spans="1:26" s="343" customFormat="1" ht="42" customHeight="1" x14ac:dyDescent="0.25">
      <c r="A6" s="373" t="s">
        <v>101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</row>
    <row r="7" spans="1:26" s="251" customFormat="1" ht="41.25" customHeight="1" x14ac:dyDescent="0.2">
      <c r="A7" s="347" t="s">
        <v>100</v>
      </c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</row>
    <row r="8" spans="1:26" s="251" customFormat="1" ht="15" x14ac:dyDescent="0.2">
      <c r="A8" s="252" t="s">
        <v>91</v>
      </c>
      <c r="B8" s="348"/>
      <c r="C8" s="348"/>
      <c r="D8" s="348"/>
      <c r="E8" s="348"/>
      <c r="F8" s="348"/>
      <c r="G8" s="348"/>
      <c r="H8" s="348"/>
      <c r="I8" s="348"/>
      <c r="J8" s="348"/>
      <c r="K8" s="348"/>
    </row>
    <row r="9" spans="1:26" s="259" customFormat="1" ht="15.75" thickBot="1" x14ac:dyDescent="0.25">
      <c r="A9" s="253"/>
      <c r="B9" s="254"/>
      <c r="C9" s="255"/>
      <c r="D9" s="256"/>
      <c r="E9" s="256"/>
      <c r="F9" s="256"/>
      <c r="G9" s="256"/>
      <c r="H9" s="256"/>
      <c r="I9" s="256"/>
      <c r="J9" s="256"/>
      <c r="K9" s="257"/>
      <c r="L9" s="258"/>
    </row>
    <row r="10" spans="1:26" s="260" customFormat="1" ht="39.75" customHeight="1" x14ac:dyDescent="0.2">
      <c r="A10" s="349" t="s">
        <v>0</v>
      </c>
      <c r="B10" s="350" t="s">
        <v>6</v>
      </c>
      <c r="C10" s="350"/>
      <c r="D10" s="351"/>
      <c r="E10" s="352" t="s">
        <v>2</v>
      </c>
      <c r="F10" s="350" t="s">
        <v>5</v>
      </c>
      <c r="G10" s="350" t="s">
        <v>46</v>
      </c>
      <c r="H10" s="350" t="s">
        <v>47</v>
      </c>
      <c r="I10" s="350" t="s">
        <v>14</v>
      </c>
      <c r="J10" s="353" t="s">
        <v>26</v>
      </c>
      <c r="K10" s="353" t="s">
        <v>27</v>
      </c>
      <c r="L10" s="354" t="s">
        <v>22</v>
      </c>
      <c r="M10" s="374" t="s">
        <v>92</v>
      </c>
      <c r="N10" s="355"/>
      <c r="O10" s="375"/>
      <c r="P10" s="374" t="s">
        <v>93</v>
      </c>
      <c r="Q10" s="355"/>
      <c r="R10" s="375"/>
      <c r="S10" s="381" t="s">
        <v>94</v>
      </c>
    </row>
    <row r="11" spans="1:26" s="260" customFormat="1" ht="85.5" customHeight="1" thickBot="1" x14ac:dyDescent="0.25">
      <c r="A11" s="356"/>
      <c r="B11" s="357"/>
      <c r="C11" s="357"/>
      <c r="D11" s="358"/>
      <c r="E11" s="359"/>
      <c r="F11" s="357"/>
      <c r="G11" s="357"/>
      <c r="H11" s="357"/>
      <c r="I11" s="357"/>
      <c r="J11" s="360"/>
      <c r="K11" s="360"/>
      <c r="L11" s="361"/>
      <c r="M11" s="376" t="s">
        <v>95</v>
      </c>
      <c r="N11" s="362" t="s">
        <v>96</v>
      </c>
      <c r="O11" s="377" t="s">
        <v>97</v>
      </c>
      <c r="P11" s="376" t="s">
        <v>95</v>
      </c>
      <c r="Q11" s="362" t="s">
        <v>96</v>
      </c>
      <c r="R11" s="377" t="s">
        <v>97</v>
      </c>
      <c r="S11" s="382"/>
    </row>
    <row r="12" spans="1:26" ht="15.75" thickBot="1" x14ac:dyDescent="0.3">
      <c r="A12" s="261" t="s">
        <v>68</v>
      </c>
      <c r="B12" s="262"/>
      <c r="C12" s="263"/>
      <c r="D12" s="264"/>
      <c r="E12" s="261"/>
      <c r="F12" s="263"/>
      <c r="G12" s="263"/>
      <c r="H12" s="263"/>
      <c r="I12" s="263"/>
      <c r="J12" s="263"/>
      <c r="K12" s="263"/>
      <c r="L12" s="265"/>
      <c r="M12" s="378"/>
      <c r="N12" s="266"/>
      <c r="O12" s="267"/>
      <c r="P12" s="378"/>
      <c r="Q12" s="266"/>
      <c r="R12" s="267"/>
      <c r="S12" s="267"/>
    </row>
    <row r="13" spans="1:26" ht="84.95" customHeight="1" x14ac:dyDescent="0.25">
      <c r="A13" s="269" t="s">
        <v>15</v>
      </c>
      <c r="B13" s="270" t="s">
        <v>87</v>
      </c>
      <c r="C13" s="271" t="s">
        <v>69</v>
      </c>
      <c r="D13" s="272" t="s">
        <v>70</v>
      </c>
      <c r="E13" s="273" t="s">
        <v>3</v>
      </c>
      <c r="F13" s="274">
        <v>22</v>
      </c>
      <c r="G13" s="274">
        <v>1500</v>
      </c>
      <c r="H13" s="274">
        <v>850</v>
      </c>
      <c r="I13" s="275">
        <v>28.05</v>
      </c>
      <c r="J13" s="275">
        <v>21.78</v>
      </c>
      <c r="K13" s="276">
        <v>18.7</v>
      </c>
      <c r="L13" s="277">
        <v>0</v>
      </c>
      <c r="M13" s="379"/>
      <c r="N13" s="278"/>
      <c r="O13" s="380">
        <f>M13+N13</f>
        <v>0</v>
      </c>
      <c r="P13" s="379">
        <f>M13*F13</f>
        <v>0</v>
      </c>
      <c r="Q13" s="278">
        <f>-N13*F13</f>
        <v>0</v>
      </c>
      <c r="R13" s="380">
        <f>P13+Q13</f>
        <v>0</v>
      </c>
      <c r="S13" s="383" t="s">
        <v>72</v>
      </c>
    </row>
    <row r="14" spans="1:26" ht="84.95" customHeight="1" x14ac:dyDescent="0.25">
      <c r="A14" s="269" t="s">
        <v>49</v>
      </c>
      <c r="B14" s="271" t="s">
        <v>88</v>
      </c>
      <c r="C14" s="279" t="s">
        <v>69</v>
      </c>
      <c r="D14" s="272" t="s">
        <v>71</v>
      </c>
      <c r="E14" s="273" t="s">
        <v>3</v>
      </c>
      <c r="F14" s="274">
        <v>1</v>
      </c>
      <c r="G14" s="274">
        <v>10550</v>
      </c>
      <c r="H14" s="274">
        <v>1250</v>
      </c>
      <c r="I14" s="275">
        <v>13.19</v>
      </c>
      <c r="J14" s="275">
        <v>1.39</v>
      </c>
      <c r="K14" s="276">
        <v>1.25</v>
      </c>
      <c r="L14" s="277">
        <v>1</v>
      </c>
      <c r="M14" s="379"/>
      <c r="N14" s="278"/>
      <c r="O14" s="380">
        <f t="shared" ref="O14:O22" si="0">M14+N14</f>
        <v>0</v>
      </c>
      <c r="P14" s="379">
        <f t="shared" ref="P14:P22" si="1">M14*F14</f>
        <v>0</v>
      </c>
      <c r="Q14" s="278">
        <f t="shared" ref="Q14:Q22" si="2">-N14*F14</f>
        <v>0</v>
      </c>
      <c r="R14" s="380">
        <f t="shared" ref="R14:R22" si="3">P14+Q14</f>
        <v>0</v>
      </c>
      <c r="S14" s="383" t="s">
        <v>72</v>
      </c>
    </row>
    <row r="15" spans="1:26" ht="60" customHeight="1" x14ac:dyDescent="0.25">
      <c r="A15" s="280" t="s">
        <v>56</v>
      </c>
      <c r="B15" s="281" t="s">
        <v>12</v>
      </c>
      <c r="C15" s="281"/>
      <c r="D15" s="282"/>
      <c r="E15" s="283" t="s">
        <v>4</v>
      </c>
      <c r="F15" s="284">
        <v>23.17</v>
      </c>
      <c r="G15" s="285"/>
      <c r="H15" s="285"/>
      <c r="I15" s="285"/>
      <c r="J15" s="285"/>
      <c r="K15" s="286"/>
      <c r="L15" s="287"/>
      <c r="M15" s="379"/>
      <c r="N15" s="278"/>
      <c r="O15" s="380">
        <f t="shared" si="0"/>
        <v>0</v>
      </c>
      <c r="P15" s="379"/>
      <c r="Q15" s="278">
        <f t="shared" si="2"/>
        <v>0</v>
      </c>
      <c r="R15" s="380">
        <f t="shared" si="3"/>
        <v>0</v>
      </c>
      <c r="S15" s="384"/>
    </row>
    <row r="16" spans="1:26" s="294" customFormat="1" ht="60" customHeight="1" x14ac:dyDescent="0.25">
      <c r="A16" s="288" t="s">
        <v>16</v>
      </c>
      <c r="B16" s="289" t="s">
        <v>10</v>
      </c>
      <c r="C16" s="289"/>
      <c r="D16" s="290"/>
      <c r="E16" s="291" t="s">
        <v>4</v>
      </c>
      <c r="F16" s="292">
        <v>23.17</v>
      </c>
      <c r="G16" s="285"/>
      <c r="H16" s="285"/>
      <c r="I16" s="285"/>
      <c r="J16" s="285"/>
      <c r="K16" s="293"/>
      <c r="L16" s="287"/>
      <c r="M16" s="379"/>
      <c r="N16" s="278"/>
      <c r="O16" s="380">
        <f t="shared" si="0"/>
        <v>0</v>
      </c>
      <c r="P16" s="379">
        <f t="shared" si="1"/>
        <v>0</v>
      </c>
      <c r="Q16" s="278"/>
      <c r="R16" s="380">
        <f t="shared" si="3"/>
        <v>0</v>
      </c>
      <c r="S16" s="385"/>
    </row>
    <row r="17" spans="1:19" ht="60" customHeight="1" x14ac:dyDescent="0.25">
      <c r="A17" s="280" t="s">
        <v>17</v>
      </c>
      <c r="B17" s="281" t="s">
        <v>13</v>
      </c>
      <c r="C17" s="281"/>
      <c r="D17" s="282"/>
      <c r="E17" s="283" t="s">
        <v>3</v>
      </c>
      <c r="F17" s="284">
        <v>1</v>
      </c>
      <c r="G17" s="292"/>
      <c r="H17" s="292"/>
      <c r="I17" s="292"/>
      <c r="J17" s="292"/>
      <c r="K17" s="286"/>
      <c r="L17" s="287"/>
      <c r="M17" s="379"/>
      <c r="N17" s="278"/>
      <c r="O17" s="380">
        <f t="shared" si="0"/>
        <v>0</v>
      </c>
      <c r="P17" s="379"/>
      <c r="Q17" s="278">
        <f t="shared" si="2"/>
        <v>0</v>
      </c>
      <c r="R17" s="380">
        <f t="shared" si="3"/>
        <v>0</v>
      </c>
      <c r="S17" s="384"/>
    </row>
    <row r="18" spans="1:19" s="294" customFormat="1" ht="60" customHeight="1" x14ac:dyDescent="0.25">
      <c r="A18" s="295" t="s">
        <v>57</v>
      </c>
      <c r="B18" s="289" t="s">
        <v>11</v>
      </c>
      <c r="C18" s="289"/>
      <c r="D18" s="290"/>
      <c r="E18" s="291" t="s">
        <v>3</v>
      </c>
      <c r="F18" s="292">
        <v>1</v>
      </c>
      <c r="G18" s="285"/>
      <c r="H18" s="285"/>
      <c r="I18" s="285"/>
      <c r="J18" s="285"/>
      <c r="K18" s="293"/>
      <c r="L18" s="287"/>
      <c r="M18" s="379"/>
      <c r="N18" s="278"/>
      <c r="O18" s="380">
        <f t="shared" si="0"/>
        <v>0</v>
      </c>
      <c r="P18" s="379">
        <f t="shared" si="1"/>
        <v>0</v>
      </c>
      <c r="Q18" s="278"/>
      <c r="R18" s="380">
        <f t="shared" si="3"/>
        <v>0</v>
      </c>
      <c r="S18" s="385"/>
    </row>
    <row r="19" spans="1:19" ht="60" customHeight="1" x14ac:dyDescent="0.25">
      <c r="A19" s="296" t="s">
        <v>18</v>
      </c>
      <c r="B19" s="281" t="s">
        <v>53</v>
      </c>
      <c r="C19" s="281"/>
      <c r="D19" s="282"/>
      <c r="E19" s="283" t="s">
        <v>23</v>
      </c>
      <c r="F19" s="284">
        <v>19.95</v>
      </c>
      <c r="G19" s="285"/>
      <c r="H19" s="285"/>
      <c r="I19" s="285"/>
      <c r="J19" s="285"/>
      <c r="K19" s="286"/>
      <c r="L19" s="287"/>
      <c r="M19" s="379"/>
      <c r="N19" s="278"/>
      <c r="O19" s="380">
        <f t="shared" si="0"/>
        <v>0</v>
      </c>
      <c r="P19" s="379"/>
      <c r="Q19" s="278">
        <f t="shared" si="2"/>
        <v>0</v>
      </c>
      <c r="R19" s="380">
        <f t="shared" si="3"/>
        <v>0</v>
      </c>
      <c r="S19" s="384"/>
    </row>
    <row r="20" spans="1:19" ht="60" customHeight="1" x14ac:dyDescent="0.25">
      <c r="A20" s="296" t="s">
        <v>58</v>
      </c>
      <c r="B20" s="289" t="s">
        <v>24</v>
      </c>
      <c r="C20" s="289"/>
      <c r="D20" s="290"/>
      <c r="E20" s="291" t="s">
        <v>4</v>
      </c>
      <c r="F20" s="292">
        <v>19.95</v>
      </c>
      <c r="G20" s="285"/>
      <c r="H20" s="285"/>
      <c r="I20" s="285"/>
      <c r="J20" s="285"/>
      <c r="K20" s="293"/>
      <c r="L20" s="287"/>
      <c r="M20" s="379"/>
      <c r="N20" s="278"/>
      <c r="O20" s="380">
        <f t="shared" si="0"/>
        <v>0</v>
      </c>
      <c r="P20" s="379">
        <f t="shared" si="1"/>
        <v>0</v>
      </c>
      <c r="Q20" s="278"/>
      <c r="R20" s="380">
        <f t="shared" si="3"/>
        <v>0</v>
      </c>
      <c r="S20" s="385"/>
    </row>
    <row r="21" spans="1:19" ht="60" customHeight="1" x14ac:dyDescent="0.25">
      <c r="A21" s="280" t="s">
        <v>19</v>
      </c>
      <c r="B21" s="281" t="s">
        <v>52</v>
      </c>
      <c r="C21" s="281"/>
      <c r="D21" s="282"/>
      <c r="E21" s="283" t="s">
        <v>3</v>
      </c>
      <c r="F21" s="297">
        <v>23</v>
      </c>
      <c r="G21" s="292"/>
      <c r="H21" s="292"/>
      <c r="I21" s="292"/>
      <c r="J21" s="292"/>
      <c r="K21" s="286"/>
      <c r="L21" s="287"/>
      <c r="M21" s="379"/>
      <c r="N21" s="278"/>
      <c r="O21" s="380">
        <f t="shared" si="0"/>
        <v>0</v>
      </c>
      <c r="P21" s="379">
        <f t="shared" si="1"/>
        <v>0</v>
      </c>
      <c r="Q21" s="278">
        <f t="shared" si="2"/>
        <v>0</v>
      </c>
      <c r="R21" s="380">
        <f t="shared" si="3"/>
        <v>0</v>
      </c>
      <c r="S21" s="384"/>
    </row>
    <row r="22" spans="1:19" ht="60" customHeight="1" x14ac:dyDescent="0.25">
      <c r="A22" s="280" t="s">
        <v>20</v>
      </c>
      <c r="B22" s="281" t="s">
        <v>51</v>
      </c>
      <c r="C22" s="281"/>
      <c r="D22" s="282"/>
      <c r="E22" s="283" t="s">
        <v>3</v>
      </c>
      <c r="F22" s="285">
        <v>23</v>
      </c>
      <c r="G22" s="285"/>
      <c r="H22" s="285"/>
      <c r="I22" s="285"/>
      <c r="J22" s="285"/>
      <c r="K22" s="286"/>
      <c r="L22" s="287"/>
      <c r="M22" s="379"/>
      <c r="N22" s="278"/>
      <c r="O22" s="380">
        <f t="shared" si="0"/>
        <v>0</v>
      </c>
      <c r="P22" s="379">
        <f t="shared" si="1"/>
        <v>0</v>
      </c>
      <c r="Q22" s="278">
        <f t="shared" si="2"/>
        <v>0</v>
      </c>
      <c r="R22" s="380">
        <f t="shared" si="3"/>
        <v>0</v>
      </c>
      <c r="S22" s="386"/>
    </row>
    <row r="23" spans="1:19" ht="15" x14ac:dyDescent="0.25">
      <c r="A23" s="190"/>
      <c r="B23" s="189"/>
      <c r="C23" s="363"/>
      <c r="D23" s="364" t="s">
        <v>98</v>
      </c>
      <c r="E23" s="365"/>
      <c r="F23" s="366"/>
      <c r="G23" s="366"/>
      <c r="H23" s="366"/>
      <c r="I23" s="366"/>
      <c r="J23" s="366"/>
      <c r="K23" s="366"/>
      <c r="L23" s="367"/>
      <c r="M23" s="365"/>
      <c r="N23" s="366"/>
      <c r="O23" s="367"/>
      <c r="P23" s="390">
        <f>SUM(P13:P22)</f>
        <v>0</v>
      </c>
      <c r="Q23" s="391">
        <f>SUM(Q13:Q22)</f>
        <v>0</v>
      </c>
      <c r="R23" s="392">
        <f>SUM(R13:R22)</f>
        <v>0</v>
      </c>
      <c r="S23" s="387"/>
    </row>
    <row r="24" spans="1:19" ht="15.75" thickBot="1" x14ac:dyDescent="0.3">
      <c r="A24" s="191"/>
      <c r="B24" s="192"/>
      <c r="C24" s="368"/>
      <c r="D24" s="369" t="s">
        <v>99</v>
      </c>
      <c r="E24" s="370"/>
      <c r="F24" s="371"/>
      <c r="G24" s="371"/>
      <c r="H24" s="371"/>
      <c r="I24" s="371"/>
      <c r="J24" s="371"/>
      <c r="K24" s="371"/>
      <c r="L24" s="372"/>
      <c r="M24" s="370"/>
      <c r="N24" s="371"/>
      <c r="O24" s="372"/>
      <c r="P24" s="370"/>
      <c r="Q24" s="371"/>
      <c r="R24" s="389">
        <f>R23/1.2*20%</f>
        <v>0</v>
      </c>
      <c r="S24" s="388"/>
    </row>
    <row r="25" spans="1:19" ht="84.75" customHeight="1" x14ac:dyDescent="0.25">
      <c r="A25" s="298"/>
      <c r="B25" s="298"/>
      <c r="C25" s="298"/>
      <c r="D25" s="298"/>
      <c r="E25" s="299"/>
      <c r="F25" s="300"/>
      <c r="G25" s="301"/>
      <c r="H25" s="301"/>
      <c r="I25" s="302"/>
      <c r="J25" s="302"/>
      <c r="K25" s="302"/>
      <c r="L25" s="302"/>
    </row>
    <row r="26" spans="1:19" ht="84.75" customHeight="1" x14ac:dyDescent="0.25">
      <c r="A26" s="303"/>
      <c r="B26" s="303"/>
      <c r="C26" s="303"/>
      <c r="D26" s="303"/>
      <c r="E26" s="304"/>
      <c r="F26" s="305"/>
      <c r="G26" s="306"/>
      <c r="H26" s="306"/>
      <c r="I26" s="307"/>
      <c r="J26" s="307"/>
      <c r="K26" s="307"/>
      <c r="L26" s="307"/>
    </row>
    <row r="27" spans="1:19" ht="84.75" customHeight="1" x14ac:dyDescent="0.25">
      <c r="A27" s="303"/>
      <c r="B27" s="303"/>
      <c r="C27" s="303"/>
      <c r="D27" s="303"/>
      <c r="E27" s="304"/>
      <c r="F27" s="305"/>
      <c r="G27" s="306"/>
      <c r="H27" s="306"/>
      <c r="I27" s="307"/>
      <c r="J27" s="307"/>
      <c r="K27" s="307"/>
      <c r="L27" s="307"/>
    </row>
    <row r="28" spans="1:19" ht="84.75" customHeight="1" x14ac:dyDescent="0.25">
      <c r="A28" s="303"/>
      <c r="B28" s="303"/>
      <c r="C28" s="303"/>
      <c r="D28" s="303"/>
      <c r="E28" s="304"/>
      <c r="F28" s="305"/>
      <c r="G28" s="306"/>
      <c r="H28" s="306"/>
      <c r="I28" s="307"/>
      <c r="J28" s="307"/>
      <c r="K28" s="307"/>
      <c r="L28" s="307"/>
    </row>
    <row r="29" spans="1:19" ht="84.75" customHeight="1" x14ac:dyDescent="0.25">
      <c r="A29" s="303"/>
      <c r="B29" s="303"/>
      <c r="C29" s="303"/>
      <c r="D29" s="303"/>
      <c r="E29" s="304"/>
      <c r="F29" s="305"/>
      <c r="G29" s="306"/>
      <c r="H29" s="306"/>
      <c r="I29" s="307"/>
      <c r="J29" s="307"/>
      <c r="K29" s="307"/>
      <c r="L29" s="307"/>
    </row>
    <row r="30" spans="1:19" ht="84.75" customHeight="1" x14ac:dyDescent="0.25">
      <c r="A30" s="303"/>
      <c r="B30" s="303"/>
      <c r="C30" s="303"/>
      <c r="D30" s="303"/>
      <c r="E30" s="304"/>
      <c r="F30" s="305"/>
      <c r="G30" s="306"/>
      <c r="H30" s="306"/>
      <c r="I30" s="307"/>
      <c r="J30" s="307"/>
      <c r="K30" s="307"/>
      <c r="L30" s="307"/>
    </row>
    <row r="31" spans="1:19" ht="84.75" customHeight="1" x14ac:dyDescent="0.25">
      <c r="A31" s="303"/>
      <c r="B31" s="303"/>
      <c r="C31" s="303"/>
      <c r="D31" s="303"/>
      <c r="E31" s="304"/>
      <c r="F31" s="305"/>
      <c r="G31" s="306"/>
      <c r="H31" s="306"/>
      <c r="I31" s="307"/>
      <c r="J31" s="307"/>
      <c r="K31" s="307"/>
      <c r="L31" s="307"/>
    </row>
    <row r="32" spans="1:19" ht="84.75" customHeight="1" x14ac:dyDescent="0.25">
      <c r="A32" s="303"/>
      <c r="B32" s="303"/>
      <c r="C32" s="303"/>
      <c r="D32" s="303"/>
      <c r="E32" s="304"/>
      <c r="F32" s="305"/>
      <c r="G32" s="306"/>
      <c r="H32" s="306"/>
      <c r="I32" s="307"/>
      <c r="J32" s="307"/>
      <c r="K32" s="307"/>
      <c r="L32" s="307"/>
    </row>
    <row r="33" spans="1:12" ht="84.75" customHeight="1" x14ac:dyDescent="0.25">
      <c r="A33" s="303"/>
      <c r="B33" s="303"/>
      <c r="C33" s="303"/>
      <c r="D33" s="303"/>
      <c r="E33" s="304"/>
      <c r="F33" s="305"/>
      <c r="G33" s="306"/>
      <c r="H33" s="306"/>
      <c r="I33" s="307"/>
      <c r="J33" s="307"/>
      <c r="K33" s="307"/>
      <c r="L33" s="307"/>
    </row>
    <row r="34" spans="1:12" ht="84.75" customHeight="1" x14ac:dyDescent="0.25">
      <c r="A34" s="303"/>
      <c r="B34" s="303"/>
      <c r="C34" s="303"/>
      <c r="D34" s="303"/>
      <c r="E34" s="304"/>
      <c r="F34" s="305"/>
      <c r="G34" s="306"/>
      <c r="H34" s="306"/>
      <c r="I34" s="307"/>
      <c r="J34" s="307"/>
      <c r="K34" s="307"/>
      <c r="L34" s="307"/>
    </row>
    <row r="35" spans="1:12" ht="84.75" customHeight="1" x14ac:dyDescent="0.25">
      <c r="A35" s="303"/>
      <c r="B35" s="303"/>
      <c r="C35" s="303"/>
      <c r="D35" s="303"/>
      <c r="E35" s="304"/>
      <c r="F35" s="305"/>
      <c r="G35" s="306"/>
      <c r="H35" s="306"/>
      <c r="I35" s="307"/>
      <c r="J35" s="307"/>
      <c r="K35" s="307"/>
      <c r="L35" s="307"/>
    </row>
    <row r="36" spans="1:12" ht="84.75" customHeight="1" x14ac:dyDescent="0.25">
      <c r="A36" s="303"/>
      <c r="B36" s="303"/>
      <c r="C36" s="303"/>
      <c r="D36" s="303"/>
      <c r="E36" s="304"/>
      <c r="F36" s="305"/>
      <c r="G36" s="306"/>
      <c r="H36" s="306"/>
      <c r="I36" s="307"/>
      <c r="J36" s="307"/>
      <c r="K36" s="307"/>
      <c r="L36" s="307"/>
    </row>
    <row r="37" spans="1:12" ht="84.75" customHeight="1" x14ac:dyDescent="0.25">
      <c r="A37" s="303"/>
      <c r="B37" s="303"/>
      <c r="C37" s="303"/>
      <c r="D37" s="303"/>
      <c r="E37" s="304"/>
      <c r="F37" s="305"/>
      <c r="G37" s="306"/>
      <c r="H37" s="306"/>
      <c r="I37" s="307"/>
      <c r="J37" s="307"/>
      <c r="K37" s="307"/>
      <c r="L37" s="307"/>
    </row>
    <row r="38" spans="1:12" ht="84.75" customHeight="1" x14ac:dyDescent="0.25">
      <c r="A38" s="303"/>
      <c r="B38" s="303"/>
      <c r="C38" s="303"/>
      <c r="D38" s="303"/>
      <c r="E38" s="304"/>
      <c r="F38" s="305"/>
      <c r="G38" s="306"/>
      <c r="H38" s="306"/>
      <c r="I38" s="307"/>
      <c r="J38" s="307"/>
      <c r="K38" s="307"/>
      <c r="L38" s="307"/>
    </row>
    <row r="39" spans="1:12" ht="84.75" customHeight="1" x14ac:dyDescent="0.25">
      <c r="A39" s="303"/>
      <c r="B39" s="303"/>
      <c r="C39" s="303"/>
      <c r="D39" s="303"/>
      <c r="E39" s="304"/>
      <c r="F39" s="305"/>
      <c r="G39" s="306"/>
      <c r="H39" s="306"/>
      <c r="I39" s="307"/>
      <c r="J39" s="307"/>
      <c r="K39" s="307"/>
      <c r="L39" s="307"/>
    </row>
    <row r="40" spans="1:12" ht="84.75" customHeight="1" x14ac:dyDescent="0.25">
      <c r="A40" s="303"/>
      <c r="B40" s="303"/>
      <c r="C40" s="303"/>
      <c r="D40" s="303"/>
      <c r="E40" s="304"/>
      <c r="F40" s="305"/>
      <c r="G40" s="306"/>
      <c r="H40" s="306"/>
      <c r="I40" s="307"/>
      <c r="J40" s="307"/>
      <c r="K40" s="307"/>
      <c r="L40" s="307"/>
    </row>
    <row r="41" spans="1:12" ht="84.75" customHeight="1" x14ac:dyDescent="0.25">
      <c r="A41" s="303"/>
      <c r="B41" s="303"/>
      <c r="C41" s="303"/>
      <c r="D41" s="303"/>
      <c r="E41" s="304"/>
      <c r="F41" s="305"/>
      <c r="G41" s="306"/>
      <c r="H41" s="306"/>
      <c r="I41" s="307"/>
      <c r="J41" s="307"/>
      <c r="K41" s="307"/>
      <c r="L41" s="307"/>
    </row>
    <row r="42" spans="1:12" ht="84.75" customHeight="1" x14ac:dyDescent="0.25">
      <c r="A42" s="303"/>
      <c r="B42" s="303"/>
      <c r="C42" s="303"/>
      <c r="D42" s="303"/>
      <c r="E42" s="304"/>
      <c r="F42" s="305"/>
      <c r="G42" s="306"/>
      <c r="H42" s="306"/>
      <c r="I42" s="307"/>
      <c r="J42" s="307"/>
      <c r="K42" s="307"/>
      <c r="L42" s="307"/>
    </row>
    <row r="43" spans="1:12" ht="84.75" customHeight="1" x14ac:dyDescent="0.25">
      <c r="A43" s="303"/>
      <c r="B43" s="303"/>
      <c r="C43" s="303"/>
      <c r="D43" s="303"/>
      <c r="E43" s="304"/>
      <c r="F43" s="305"/>
      <c r="G43" s="306"/>
      <c r="H43" s="306"/>
      <c r="I43" s="307"/>
      <c r="J43" s="307"/>
      <c r="K43" s="307"/>
      <c r="L43" s="307"/>
    </row>
    <row r="44" spans="1:12" ht="84.75" customHeight="1" x14ac:dyDescent="0.25">
      <c r="A44" s="303"/>
      <c r="B44" s="303"/>
      <c r="C44" s="303"/>
      <c r="D44" s="303"/>
      <c r="E44" s="304"/>
      <c r="F44" s="305"/>
      <c r="G44" s="306"/>
      <c r="H44" s="306"/>
      <c r="I44" s="307"/>
      <c r="J44" s="307"/>
      <c r="K44" s="307"/>
      <c r="L44" s="307"/>
    </row>
    <row r="45" spans="1:12" ht="84.75" customHeight="1" x14ac:dyDescent="0.25">
      <c r="A45" s="303"/>
      <c r="B45" s="303"/>
      <c r="C45" s="303"/>
      <c r="D45" s="303"/>
      <c r="E45" s="304"/>
      <c r="F45" s="305"/>
      <c r="G45" s="306"/>
      <c r="H45" s="306"/>
      <c r="I45" s="307"/>
      <c r="J45" s="307"/>
      <c r="K45" s="307"/>
      <c r="L45" s="307"/>
    </row>
    <row r="46" spans="1:12" ht="84.75" customHeight="1" x14ac:dyDescent="0.25">
      <c r="A46" s="303"/>
      <c r="B46" s="303"/>
      <c r="C46" s="303"/>
      <c r="D46" s="303"/>
      <c r="E46" s="304"/>
      <c r="F46" s="305"/>
      <c r="G46" s="306"/>
      <c r="H46" s="306"/>
      <c r="I46" s="307"/>
      <c r="J46" s="307"/>
      <c r="K46" s="307"/>
      <c r="L46" s="307"/>
    </row>
    <row r="47" spans="1:12" ht="84.75" customHeight="1" x14ac:dyDescent="0.25">
      <c r="A47" s="303"/>
      <c r="B47" s="303"/>
      <c r="C47" s="303"/>
      <c r="D47" s="303"/>
      <c r="E47" s="304"/>
      <c r="F47" s="305"/>
      <c r="G47" s="306"/>
      <c r="H47" s="306"/>
      <c r="I47" s="307"/>
      <c r="J47" s="307"/>
      <c r="K47" s="307"/>
      <c r="L47" s="307"/>
    </row>
    <row r="48" spans="1:12" ht="84.75" customHeight="1" x14ac:dyDescent="0.25">
      <c r="A48" s="303"/>
      <c r="B48" s="303"/>
      <c r="C48" s="303"/>
      <c r="D48" s="303"/>
      <c r="E48" s="304"/>
      <c r="F48" s="305"/>
      <c r="G48" s="306"/>
      <c r="H48" s="306"/>
      <c r="I48" s="307"/>
      <c r="J48" s="307"/>
      <c r="K48" s="307"/>
      <c r="L48" s="307"/>
    </row>
    <row r="49" spans="1:12" ht="84.75" customHeight="1" x14ac:dyDescent="0.25">
      <c r="A49" s="303"/>
      <c r="B49" s="303"/>
      <c r="C49" s="303"/>
      <c r="D49" s="303"/>
      <c r="E49" s="304"/>
      <c r="F49" s="305"/>
      <c r="G49" s="306"/>
      <c r="H49" s="306"/>
      <c r="I49" s="307"/>
      <c r="J49" s="307"/>
      <c r="K49" s="307"/>
      <c r="L49" s="307"/>
    </row>
    <row r="50" spans="1:12" ht="84.75" customHeight="1" x14ac:dyDescent="0.25">
      <c r="A50" s="303"/>
      <c r="B50" s="303"/>
      <c r="C50" s="303"/>
      <c r="D50" s="303"/>
      <c r="E50" s="304"/>
      <c r="F50" s="305"/>
      <c r="G50" s="306"/>
      <c r="H50" s="306"/>
      <c r="I50" s="307"/>
      <c r="J50" s="307"/>
      <c r="K50" s="307"/>
      <c r="L50" s="307"/>
    </row>
    <row r="51" spans="1:12" ht="84.75" customHeight="1" x14ac:dyDescent="0.25">
      <c r="A51" s="303"/>
      <c r="B51" s="303"/>
      <c r="C51" s="303"/>
      <c r="D51" s="303"/>
      <c r="E51" s="304"/>
      <c r="F51" s="305"/>
      <c r="G51" s="306"/>
      <c r="H51" s="306"/>
      <c r="I51" s="307"/>
      <c r="J51" s="307"/>
      <c r="K51" s="307"/>
      <c r="L51" s="307"/>
    </row>
    <row r="52" spans="1:12" ht="84.75" customHeight="1" x14ac:dyDescent="0.25">
      <c r="A52" s="303"/>
      <c r="B52" s="303"/>
      <c r="C52" s="303"/>
      <c r="D52" s="303"/>
      <c r="E52" s="304"/>
      <c r="F52" s="305"/>
      <c r="G52" s="306"/>
      <c r="H52" s="306"/>
      <c r="I52" s="307"/>
      <c r="J52" s="307"/>
      <c r="K52" s="307"/>
      <c r="L52" s="307"/>
    </row>
    <row r="53" spans="1:12" ht="84.75" customHeight="1" x14ac:dyDescent="0.25">
      <c r="A53" s="303"/>
      <c r="B53" s="303"/>
      <c r="C53" s="303"/>
      <c r="D53" s="303"/>
      <c r="E53" s="304"/>
      <c r="F53" s="305"/>
      <c r="G53" s="306"/>
      <c r="H53" s="306"/>
      <c r="I53" s="307"/>
      <c r="J53" s="307"/>
      <c r="K53" s="307"/>
      <c r="L53" s="307"/>
    </row>
    <row r="54" spans="1:12" ht="84.75" customHeight="1" x14ac:dyDescent="0.25">
      <c r="A54" s="303"/>
      <c r="B54" s="303"/>
      <c r="C54" s="303"/>
      <c r="D54" s="303"/>
      <c r="E54" s="304"/>
      <c r="F54" s="305"/>
      <c r="G54" s="306"/>
      <c r="H54" s="306"/>
      <c r="I54" s="307"/>
      <c r="J54" s="307"/>
      <c r="K54" s="307"/>
      <c r="L54" s="307"/>
    </row>
    <row r="55" spans="1:12" ht="84.75" customHeight="1" x14ac:dyDescent="0.25">
      <c r="A55" s="303"/>
      <c r="B55" s="303"/>
      <c r="C55" s="303"/>
      <c r="D55" s="303"/>
      <c r="E55" s="304"/>
      <c r="F55" s="305"/>
      <c r="G55" s="306"/>
      <c r="H55" s="306"/>
      <c r="I55" s="307"/>
      <c r="J55" s="307"/>
      <c r="K55" s="307"/>
      <c r="L55" s="307"/>
    </row>
    <row r="56" spans="1:12" ht="84.75" customHeight="1" x14ac:dyDescent="0.25">
      <c r="A56" s="303"/>
      <c r="B56" s="303"/>
      <c r="C56" s="303"/>
      <c r="D56" s="303"/>
      <c r="E56" s="304"/>
      <c r="F56" s="305"/>
      <c r="G56" s="306"/>
      <c r="H56" s="306"/>
      <c r="I56" s="307"/>
      <c r="J56" s="307"/>
      <c r="K56" s="307"/>
      <c r="L56" s="307"/>
    </row>
    <row r="57" spans="1:12" ht="84.75" customHeight="1" x14ac:dyDescent="0.25">
      <c r="A57" s="303"/>
      <c r="B57" s="303"/>
      <c r="C57" s="303"/>
      <c r="D57" s="303"/>
      <c r="E57" s="304"/>
      <c r="F57" s="305"/>
      <c r="G57" s="306"/>
      <c r="H57" s="306"/>
      <c r="I57" s="307"/>
      <c r="J57" s="307"/>
      <c r="K57" s="307"/>
      <c r="L57" s="307"/>
    </row>
    <row r="58" spans="1:12" ht="84.75" customHeight="1" x14ac:dyDescent="0.25">
      <c r="A58" s="303"/>
      <c r="B58" s="303"/>
      <c r="C58" s="303"/>
      <c r="D58" s="303"/>
      <c r="E58" s="304"/>
      <c r="F58" s="305"/>
      <c r="G58" s="306"/>
      <c r="H58" s="306"/>
      <c r="I58" s="307"/>
      <c r="J58" s="307"/>
      <c r="K58" s="307"/>
      <c r="L58" s="307"/>
    </row>
    <row r="59" spans="1:12" ht="84.75" customHeight="1" x14ac:dyDescent="0.25">
      <c r="A59" s="303"/>
      <c r="B59" s="303"/>
      <c r="C59" s="303"/>
      <c r="D59" s="303"/>
      <c r="E59" s="304"/>
      <c r="F59" s="305"/>
      <c r="G59" s="306"/>
      <c r="H59" s="306"/>
      <c r="I59" s="307"/>
      <c r="J59" s="307"/>
      <c r="K59" s="307"/>
      <c r="L59" s="307"/>
    </row>
    <row r="60" spans="1:12" ht="84.75" customHeight="1" x14ac:dyDescent="0.25">
      <c r="A60" s="303"/>
      <c r="B60" s="303"/>
      <c r="C60" s="303"/>
      <c r="D60" s="303"/>
      <c r="E60" s="304"/>
      <c r="F60" s="305"/>
      <c r="G60" s="306"/>
      <c r="H60" s="306"/>
      <c r="I60" s="307"/>
      <c r="J60" s="307"/>
      <c r="K60" s="307"/>
      <c r="L60" s="307"/>
    </row>
    <row r="61" spans="1:12" ht="84.75" customHeight="1" x14ac:dyDescent="0.25">
      <c r="A61" s="303"/>
      <c r="B61" s="303"/>
      <c r="C61" s="303"/>
      <c r="D61" s="303"/>
      <c r="E61" s="304"/>
      <c r="F61" s="305"/>
      <c r="G61" s="306"/>
      <c r="H61" s="306"/>
      <c r="I61" s="307"/>
      <c r="J61" s="307"/>
      <c r="K61" s="307"/>
      <c r="L61" s="307"/>
    </row>
    <row r="62" spans="1:12" ht="84.75" customHeight="1" x14ac:dyDescent="0.25">
      <c r="A62" s="303"/>
      <c r="B62" s="303"/>
      <c r="C62" s="303"/>
      <c r="D62" s="303"/>
      <c r="E62" s="304"/>
      <c r="F62" s="305"/>
      <c r="G62" s="306"/>
      <c r="H62" s="306"/>
      <c r="I62" s="307"/>
      <c r="J62" s="307"/>
      <c r="K62" s="307"/>
      <c r="L62" s="307"/>
    </row>
    <row r="63" spans="1:12" ht="84.75" customHeight="1" x14ac:dyDescent="0.25">
      <c r="A63" s="303"/>
      <c r="B63" s="303"/>
      <c r="C63" s="303"/>
      <c r="D63" s="303"/>
      <c r="E63" s="304"/>
      <c r="F63" s="305"/>
      <c r="G63" s="306"/>
      <c r="H63" s="306"/>
      <c r="I63" s="307"/>
      <c r="J63" s="307"/>
      <c r="K63" s="307"/>
      <c r="L63" s="307"/>
    </row>
    <row r="64" spans="1:12" ht="84.75" customHeight="1" x14ac:dyDescent="0.25">
      <c r="A64" s="303"/>
      <c r="B64" s="303"/>
      <c r="C64" s="303"/>
      <c r="D64" s="303"/>
      <c r="E64" s="304"/>
      <c r="F64" s="305"/>
      <c r="G64" s="306"/>
      <c r="H64" s="306"/>
      <c r="I64" s="307"/>
      <c r="J64" s="307"/>
      <c r="K64" s="307"/>
      <c r="L64" s="307"/>
    </row>
    <row r="65" spans="1:12" ht="84.75" customHeight="1" x14ac:dyDescent="0.25">
      <c r="A65" s="303"/>
      <c r="B65" s="303"/>
      <c r="C65" s="303"/>
      <c r="D65" s="303"/>
      <c r="E65" s="304"/>
      <c r="F65" s="305"/>
      <c r="G65" s="306"/>
      <c r="H65" s="306"/>
      <c r="I65" s="307"/>
      <c r="J65" s="307"/>
      <c r="K65" s="307"/>
      <c r="L65" s="307"/>
    </row>
    <row r="66" spans="1:12" ht="84.75" customHeight="1" x14ac:dyDescent="0.25">
      <c r="A66" s="303"/>
      <c r="B66" s="303"/>
      <c r="C66" s="303"/>
      <c r="D66" s="303"/>
      <c r="E66" s="304"/>
      <c r="F66" s="305"/>
      <c r="G66" s="306"/>
      <c r="H66" s="306"/>
      <c r="I66" s="307"/>
      <c r="J66" s="307"/>
      <c r="K66" s="307"/>
      <c r="L66" s="307"/>
    </row>
    <row r="67" spans="1:12" ht="84.75" customHeight="1" x14ac:dyDescent="0.25">
      <c r="A67" s="303"/>
      <c r="B67" s="303"/>
      <c r="C67" s="303"/>
      <c r="D67" s="303"/>
      <c r="E67" s="304"/>
      <c r="F67" s="305"/>
      <c r="G67" s="306"/>
      <c r="H67" s="306"/>
      <c r="I67" s="307"/>
      <c r="J67" s="307"/>
      <c r="K67" s="307"/>
      <c r="L67" s="307"/>
    </row>
    <row r="68" spans="1:12" ht="84.75" customHeight="1" x14ac:dyDescent="0.25">
      <c r="A68" s="303"/>
      <c r="B68" s="303"/>
      <c r="C68" s="303"/>
      <c r="D68" s="303"/>
      <c r="E68" s="304"/>
      <c r="F68" s="305"/>
      <c r="G68" s="306"/>
      <c r="H68" s="306"/>
      <c r="I68" s="307"/>
      <c r="J68" s="307"/>
      <c r="K68" s="307"/>
      <c r="L68" s="307"/>
    </row>
    <row r="69" spans="1:12" ht="84.75" customHeight="1" x14ac:dyDescent="0.25">
      <c r="A69" s="303"/>
      <c r="B69" s="303"/>
      <c r="C69" s="303"/>
      <c r="D69" s="303"/>
      <c r="E69" s="304"/>
      <c r="F69" s="305"/>
      <c r="G69" s="306"/>
      <c r="H69" s="306"/>
      <c r="I69" s="307"/>
      <c r="J69" s="307"/>
      <c r="K69" s="307"/>
      <c r="L69" s="307"/>
    </row>
    <row r="70" spans="1:12" ht="84.75" customHeight="1" x14ac:dyDescent="0.25">
      <c r="A70" s="303"/>
      <c r="B70" s="303"/>
      <c r="C70" s="303"/>
      <c r="D70" s="303"/>
      <c r="E70" s="304"/>
      <c r="F70" s="305"/>
      <c r="G70" s="306"/>
      <c r="H70" s="306"/>
      <c r="I70" s="307"/>
      <c r="J70" s="307"/>
      <c r="K70" s="307"/>
      <c r="L70" s="307"/>
    </row>
    <row r="71" spans="1:12" ht="84.75" customHeight="1" x14ac:dyDescent="0.25">
      <c r="A71" s="303"/>
      <c r="B71" s="303"/>
      <c r="C71" s="303"/>
      <c r="D71" s="303"/>
      <c r="E71" s="304"/>
      <c r="F71" s="305"/>
      <c r="G71" s="306"/>
      <c r="H71" s="306"/>
      <c r="I71" s="307"/>
      <c r="J71" s="307"/>
      <c r="K71" s="307"/>
      <c r="L71" s="307"/>
    </row>
    <row r="72" spans="1:12" ht="84.75" customHeight="1" x14ac:dyDescent="0.25">
      <c r="A72" s="303"/>
      <c r="B72" s="303"/>
      <c r="C72" s="303"/>
      <c r="D72" s="303"/>
      <c r="E72" s="304"/>
      <c r="F72" s="305"/>
      <c r="G72" s="306"/>
      <c r="H72" s="306"/>
      <c r="I72" s="307"/>
      <c r="J72" s="307"/>
      <c r="K72" s="307"/>
      <c r="L72" s="307"/>
    </row>
    <row r="73" spans="1:12" ht="84.75" customHeight="1" x14ac:dyDescent="0.25">
      <c r="A73" s="303"/>
      <c r="B73" s="303"/>
      <c r="C73" s="303"/>
      <c r="D73" s="303"/>
      <c r="E73" s="304"/>
      <c r="F73" s="305"/>
      <c r="G73" s="306"/>
      <c r="H73" s="306"/>
      <c r="I73" s="307"/>
      <c r="J73" s="307"/>
      <c r="K73" s="307"/>
      <c r="L73" s="307"/>
    </row>
    <row r="74" spans="1:12" ht="84.75" customHeight="1" x14ac:dyDescent="0.25">
      <c r="A74" s="303"/>
      <c r="B74" s="303"/>
      <c r="C74" s="303"/>
      <c r="D74" s="303"/>
      <c r="E74" s="304"/>
      <c r="F74" s="305"/>
      <c r="G74" s="306"/>
      <c r="H74" s="306"/>
      <c r="I74" s="307"/>
      <c r="J74" s="307"/>
      <c r="K74" s="307"/>
      <c r="L74" s="307"/>
    </row>
    <row r="75" spans="1:12" ht="84.75" customHeight="1" x14ac:dyDescent="0.25">
      <c r="A75" s="303"/>
      <c r="B75" s="303"/>
      <c r="C75" s="303"/>
      <c r="D75" s="303"/>
      <c r="E75" s="304"/>
      <c r="F75" s="305"/>
      <c r="G75" s="306"/>
      <c r="H75" s="306"/>
      <c r="I75" s="307"/>
      <c r="J75" s="307"/>
      <c r="K75" s="307"/>
      <c r="L75" s="307"/>
    </row>
    <row r="76" spans="1:12" ht="84.75" customHeight="1" x14ac:dyDescent="0.25">
      <c r="A76" s="303"/>
      <c r="B76" s="303"/>
      <c r="C76" s="303"/>
      <c r="D76" s="303"/>
      <c r="E76" s="304"/>
      <c r="F76" s="305"/>
      <c r="G76" s="306"/>
      <c r="H76" s="306"/>
      <c r="I76" s="307"/>
      <c r="J76" s="307"/>
      <c r="K76" s="307"/>
      <c r="L76" s="307"/>
    </row>
    <row r="77" spans="1:12" ht="84.75" customHeight="1" x14ac:dyDescent="0.25">
      <c r="A77" s="303"/>
      <c r="B77" s="303"/>
      <c r="C77" s="303"/>
      <c r="D77" s="303"/>
      <c r="E77" s="304"/>
      <c r="F77" s="305"/>
      <c r="G77" s="306"/>
      <c r="H77" s="306"/>
      <c r="I77" s="307"/>
      <c r="J77" s="307"/>
      <c r="K77" s="307"/>
      <c r="L77" s="307"/>
    </row>
    <row r="78" spans="1:12" ht="84.75" customHeight="1" x14ac:dyDescent="0.25">
      <c r="A78" s="303"/>
      <c r="B78" s="303"/>
      <c r="C78" s="303"/>
      <c r="D78" s="303"/>
      <c r="E78" s="304"/>
      <c r="F78" s="305"/>
      <c r="G78" s="306"/>
      <c r="H78" s="306"/>
      <c r="I78" s="307"/>
      <c r="J78" s="307"/>
      <c r="K78" s="307"/>
      <c r="L78" s="307"/>
    </row>
    <row r="79" spans="1:12" ht="84.75" customHeight="1" x14ac:dyDescent="0.25">
      <c r="A79" s="303"/>
      <c r="B79" s="303"/>
      <c r="C79" s="303"/>
      <c r="D79" s="303"/>
      <c r="E79" s="304"/>
      <c r="F79" s="305"/>
      <c r="G79" s="306"/>
      <c r="H79" s="306"/>
      <c r="I79" s="307"/>
      <c r="J79" s="307"/>
      <c r="K79" s="307"/>
      <c r="L79" s="307"/>
    </row>
    <row r="80" spans="1:12" ht="84.75" customHeight="1" x14ac:dyDescent="0.25">
      <c r="A80" s="303"/>
      <c r="B80" s="303"/>
      <c r="C80" s="303"/>
      <c r="D80" s="303"/>
      <c r="E80" s="304"/>
      <c r="F80" s="305"/>
      <c r="G80" s="306"/>
      <c r="H80" s="306"/>
      <c r="I80" s="307"/>
      <c r="J80" s="307"/>
      <c r="K80" s="307"/>
      <c r="L80" s="307"/>
    </row>
    <row r="81" spans="1:12" ht="84.75" customHeight="1" x14ac:dyDescent="0.25">
      <c r="A81" s="303"/>
      <c r="B81" s="303"/>
      <c r="C81" s="303"/>
      <c r="D81" s="303"/>
      <c r="E81" s="304"/>
      <c r="F81" s="305"/>
      <c r="G81" s="306"/>
      <c r="H81" s="306"/>
      <c r="I81" s="307"/>
      <c r="J81" s="307"/>
      <c r="K81" s="307"/>
      <c r="L81" s="307"/>
    </row>
    <row r="82" spans="1:12" ht="84.75" customHeight="1" x14ac:dyDescent="0.25">
      <c r="A82" s="303"/>
      <c r="B82" s="303"/>
      <c r="C82" s="303"/>
      <c r="D82" s="303"/>
      <c r="E82" s="304"/>
      <c r="F82" s="305"/>
      <c r="G82" s="306"/>
      <c r="H82" s="306"/>
      <c r="I82" s="307"/>
      <c r="J82" s="307"/>
      <c r="K82" s="307"/>
      <c r="L82" s="307"/>
    </row>
    <row r="83" spans="1:12" ht="84.75" customHeight="1" x14ac:dyDescent="0.25">
      <c r="A83" s="303"/>
      <c r="B83" s="303"/>
      <c r="C83" s="303"/>
      <c r="D83" s="303"/>
      <c r="E83" s="304"/>
      <c r="F83" s="305"/>
      <c r="G83" s="306"/>
      <c r="H83" s="306"/>
      <c r="I83" s="307"/>
      <c r="J83" s="307"/>
      <c r="K83" s="307"/>
      <c r="L83" s="307"/>
    </row>
    <row r="84" spans="1:12" ht="84.75" customHeight="1" x14ac:dyDescent="0.25">
      <c r="A84" s="303"/>
      <c r="B84" s="303"/>
      <c r="C84" s="303"/>
      <c r="D84" s="303"/>
      <c r="E84" s="304"/>
      <c r="F84" s="305"/>
      <c r="G84" s="306"/>
      <c r="H84" s="306"/>
      <c r="I84" s="307"/>
      <c r="J84" s="307"/>
      <c r="K84" s="307"/>
      <c r="L84" s="307"/>
    </row>
    <row r="85" spans="1:12" ht="84.75" customHeight="1" x14ac:dyDescent="0.25">
      <c r="A85" s="303"/>
      <c r="B85" s="303"/>
      <c r="C85" s="303"/>
      <c r="D85" s="303"/>
      <c r="E85" s="304"/>
      <c r="F85" s="305"/>
      <c r="G85" s="306"/>
      <c r="H85" s="306"/>
      <c r="I85" s="307"/>
      <c r="J85" s="307"/>
      <c r="K85" s="307"/>
      <c r="L85" s="307"/>
    </row>
    <row r="86" spans="1:12" ht="84.75" customHeight="1" x14ac:dyDescent="0.25">
      <c r="A86" s="303"/>
      <c r="B86" s="303"/>
      <c r="C86" s="303"/>
      <c r="D86" s="303"/>
      <c r="E86" s="304"/>
      <c r="F86" s="305"/>
      <c r="G86" s="306"/>
      <c r="H86" s="306"/>
      <c r="I86" s="307"/>
      <c r="J86" s="307"/>
      <c r="K86" s="307"/>
      <c r="L86" s="307"/>
    </row>
    <row r="87" spans="1:12" ht="84.75" customHeight="1" x14ac:dyDescent="0.25">
      <c r="A87" s="303"/>
      <c r="B87" s="303"/>
      <c r="C87" s="303"/>
      <c r="D87" s="303"/>
      <c r="E87" s="304"/>
      <c r="F87" s="305"/>
      <c r="G87" s="306"/>
      <c r="H87" s="306"/>
      <c r="I87" s="307"/>
      <c r="J87" s="307"/>
      <c r="K87" s="307"/>
      <c r="L87" s="307"/>
    </row>
    <row r="88" spans="1:12" ht="84.75" customHeight="1" x14ac:dyDescent="0.25">
      <c r="A88" s="303"/>
      <c r="B88" s="303"/>
      <c r="C88" s="303"/>
      <c r="D88" s="303"/>
      <c r="E88" s="304"/>
      <c r="F88" s="305"/>
      <c r="G88" s="306"/>
      <c r="H88" s="306"/>
      <c r="I88" s="307"/>
      <c r="J88" s="307"/>
      <c r="K88" s="307"/>
      <c r="L88" s="307"/>
    </row>
    <row r="89" spans="1:12" ht="84.75" customHeight="1" x14ac:dyDescent="0.25">
      <c r="A89" s="303"/>
      <c r="B89" s="303"/>
      <c r="C89" s="303"/>
      <c r="D89" s="303"/>
      <c r="E89" s="304"/>
      <c r="F89" s="305"/>
      <c r="G89" s="306"/>
      <c r="H89" s="306"/>
      <c r="I89" s="307"/>
      <c r="J89" s="307"/>
      <c r="K89" s="307"/>
      <c r="L89" s="307"/>
    </row>
    <row r="90" spans="1:12" ht="84.75" customHeight="1" x14ac:dyDescent="0.25">
      <c r="A90" s="303"/>
      <c r="B90" s="303"/>
      <c r="C90" s="303"/>
      <c r="D90" s="303"/>
      <c r="E90" s="304"/>
      <c r="F90" s="305"/>
      <c r="G90" s="306"/>
      <c r="H90" s="306"/>
      <c r="I90" s="307"/>
      <c r="J90" s="307"/>
      <c r="K90" s="307"/>
      <c r="L90" s="307"/>
    </row>
    <row r="91" spans="1:12" ht="84.75" customHeight="1" x14ac:dyDescent="0.25">
      <c r="A91" s="303"/>
      <c r="B91" s="303"/>
      <c r="C91" s="303"/>
      <c r="D91" s="303"/>
      <c r="E91" s="304"/>
      <c r="F91" s="305"/>
      <c r="G91" s="306"/>
      <c r="H91" s="306"/>
      <c r="I91" s="307"/>
      <c r="J91" s="307"/>
      <c r="K91" s="307"/>
      <c r="L91" s="307"/>
    </row>
    <row r="92" spans="1:12" ht="84.75" customHeight="1" x14ac:dyDescent="0.25">
      <c r="A92" s="303"/>
      <c r="B92" s="303"/>
      <c r="C92" s="303"/>
      <c r="D92" s="303"/>
      <c r="E92" s="304"/>
      <c r="F92" s="305"/>
      <c r="G92" s="306"/>
      <c r="H92" s="306"/>
      <c r="I92" s="307"/>
      <c r="J92" s="307"/>
      <c r="K92" s="307"/>
      <c r="L92" s="307"/>
    </row>
    <row r="93" spans="1:12" ht="84.75" customHeight="1" x14ac:dyDescent="0.25">
      <c r="A93" s="303"/>
      <c r="B93" s="303"/>
      <c r="C93" s="303"/>
      <c r="D93" s="303"/>
      <c r="E93" s="304"/>
      <c r="F93" s="305"/>
      <c r="G93" s="306"/>
      <c r="H93" s="306"/>
      <c r="I93" s="307"/>
      <c r="J93" s="307"/>
      <c r="K93" s="307"/>
      <c r="L93" s="307"/>
    </row>
    <row r="94" spans="1:12" ht="84.75" customHeight="1" x14ac:dyDescent="0.25">
      <c r="A94" s="303"/>
      <c r="B94" s="303"/>
      <c r="C94" s="303"/>
      <c r="D94" s="303"/>
      <c r="E94" s="304"/>
      <c r="F94" s="305"/>
      <c r="G94" s="306"/>
      <c r="H94" s="306"/>
      <c r="I94" s="307"/>
      <c r="J94" s="307"/>
      <c r="K94" s="307"/>
      <c r="L94" s="307"/>
    </row>
    <row r="95" spans="1:12" ht="84.75" customHeight="1" x14ac:dyDescent="0.25">
      <c r="A95" s="303"/>
      <c r="B95" s="303"/>
      <c r="C95" s="303"/>
      <c r="D95" s="303"/>
      <c r="E95" s="304"/>
      <c r="F95" s="305"/>
      <c r="G95" s="306"/>
      <c r="H95" s="306"/>
      <c r="I95" s="307"/>
      <c r="J95" s="307"/>
      <c r="K95" s="307"/>
      <c r="L95" s="307"/>
    </row>
    <row r="96" spans="1:12" ht="84.75" customHeight="1" x14ac:dyDescent="0.25">
      <c r="A96" s="303"/>
      <c r="B96" s="303"/>
      <c r="C96" s="303"/>
      <c r="D96" s="303"/>
      <c r="E96" s="304"/>
      <c r="F96" s="305"/>
      <c r="G96" s="306"/>
      <c r="H96" s="306"/>
      <c r="I96" s="307"/>
      <c r="J96" s="307"/>
      <c r="K96" s="307"/>
      <c r="L96" s="307"/>
    </row>
    <row r="97" spans="1:20" ht="84.75" customHeight="1" x14ac:dyDescent="0.25">
      <c r="A97" s="303"/>
      <c r="B97" s="303"/>
      <c r="C97" s="303"/>
      <c r="D97" s="303"/>
      <c r="E97" s="304"/>
      <c r="F97" s="305"/>
      <c r="G97" s="306"/>
      <c r="H97" s="306"/>
      <c r="I97" s="307"/>
      <c r="J97" s="307"/>
      <c r="K97" s="307"/>
      <c r="L97" s="307"/>
    </row>
    <row r="98" spans="1:20" ht="84.75" customHeight="1" x14ac:dyDescent="0.25">
      <c r="A98" s="303"/>
      <c r="B98" s="303"/>
      <c r="C98" s="303"/>
      <c r="D98" s="303"/>
      <c r="E98" s="304"/>
      <c r="F98" s="305"/>
      <c r="G98" s="306"/>
      <c r="H98" s="306"/>
      <c r="I98" s="307"/>
      <c r="J98" s="307"/>
      <c r="K98" s="307"/>
      <c r="L98" s="307"/>
    </row>
    <row r="99" spans="1:20" ht="30.75" customHeight="1" x14ac:dyDescent="0.25">
      <c r="A99" s="308"/>
      <c r="B99" s="309"/>
      <c r="C99" s="309"/>
      <c r="D99" s="309"/>
      <c r="E99" s="304"/>
      <c r="F99" s="304"/>
      <c r="G99" s="304"/>
      <c r="H99" s="304"/>
      <c r="I99" s="304"/>
      <c r="J99" s="304"/>
      <c r="K99" s="310"/>
      <c r="L99" s="311"/>
    </row>
    <row r="100" spans="1:20" ht="30.75" customHeight="1" x14ac:dyDescent="0.25">
      <c r="A100" s="308"/>
      <c r="B100" s="309"/>
      <c r="C100" s="309"/>
      <c r="D100" s="309"/>
      <c r="E100" s="304"/>
      <c r="F100" s="304"/>
      <c r="G100" s="304"/>
      <c r="H100" s="304"/>
      <c r="I100" s="304"/>
      <c r="J100" s="304"/>
      <c r="K100" s="310"/>
      <c r="L100" s="311"/>
    </row>
    <row r="101" spans="1:20" s="316" customFormat="1" ht="45" customHeight="1" x14ac:dyDescent="0.25">
      <c r="A101" s="312" t="s">
        <v>76</v>
      </c>
      <c r="B101" s="313" t="s">
        <v>75</v>
      </c>
      <c r="C101" s="313"/>
      <c r="D101" s="313"/>
      <c r="E101" s="304"/>
      <c r="F101" s="304"/>
      <c r="G101" s="304"/>
      <c r="H101" s="304"/>
      <c r="I101" s="304"/>
      <c r="J101" s="304"/>
      <c r="K101" s="314"/>
      <c r="L101" s="315"/>
    </row>
    <row r="102" spans="1:20" s="316" customFormat="1" ht="45" customHeight="1" x14ac:dyDescent="0.25">
      <c r="A102" s="312" t="s">
        <v>56</v>
      </c>
      <c r="B102" s="313" t="s">
        <v>77</v>
      </c>
      <c r="C102" s="313"/>
      <c r="D102" s="313"/>
      <c r="E102" s="304"/>
      <c r="F102" s="304"/>
      <c r="G102" s="304"/>
      <c r="H102" s="304"/>
      <c r="I102" s="304"/>
      <c r="J102" s="304"/>
      <c r="K102" s="314"/>
      <c r="L102" s="315"/>
    </row>
    <row r="103" spans="1:20" s="316" customFormat="1" ht="45" customHeight="1" x14ac:dyDescent="0.25">
      <c r="A103" s="312" t="s">
        <v>17</v>
      </c>
      <c r="B103" s="313" t="s">
        <v>78</v>
      </c>
      <c r="C103" s="313"/>
      <c r="D103" s="313"/>
      <c r="E103" s="304"/>
      <c r="F103" s="304"/>
      <c r="G103" s="304"/>
      <c r="H103" s="304"/>
      <c r="I103" s="304"/>
      <c r="J103" s="304"/>
      <c r="K103" s="314"/>
      <c r="L103" s="315"/>
    </row>
    <row r="104" spans="1:20" s="316" customFormat="1" ht="45" customHeight="1" x14ac:dyDescent="0.25">
      <c r="A104" s="312" t="s">
        <v>18</v>
      </c>
      <c r="B104" s="313" t="s">
        <v>83</v>
      </c>
      <c r="C104" s="313"/>
      <c r="D104" s="313"/>
      <c r="E104" s="304"/>
      <c r="F104" s="304"/>
      <c r="G104" s="304"/>
      <c r="H104" s="304"/>
      <c r="I104" s="304"/>
      <c r="J104" s="304"/>
      <c r="K104" s="314"/>
      <c r="L104" s="315"/>
    </row>
    <row r="105" spans="1:20" s="316" customFormat="1" ht="45" customHeight="1" x14ac:dyDescent="0.25">
      <c r="A105" s="312" t="s">
        <v>19</v>
      </c>
      <c r="B105" s="313" t="s">
        <v>79</v>
      </c>
      <c r="C105" s="313"/>
      <c r="D105" s="313"/>
      <c r="E105" s="304"/>
      <c r="F105" s="304"/>
      <c r="G105" s="304"/>
      <c r="H105" s="304"/>
      <c r="I105" s="304"/>
      <c r="J105" s="304"/>
      <c r="K105" s="314"/>
      <c r="L105" s="315"/>
    </row>
    <row r="106" spans="1:20" s="316" customFormat="1" ht="45" customHeight="1" x14ac:dyDescent="0.25">
      <c r="A106" s="312" t="s">
        <v>20</v>
      </c>
      <c r="B106" s="313" t="s">
        <v>80</v>
      </c>
      <c r="C106" s="313"/>
      <c r="D106" s="313"/>
      <c r="E106" s="304"/>
      <c r="F106" s="304"/>
      <c r="G106" s="304"/>
      <c r="H106" s="304"/>
      <c r="I106" s="304"/>
      <c r="J106" s="304"/>
      <c r="K106" s="314"/>
      <c r="L106" s="315"/>
    </row>
    <row r="107" spans="1:20" s="316" customFormat="1" ht="45" customHeight="1" x14ac:dyDescent="0.25">
      <c r="A107" s="312" t="s">
        <v>82</v>
      </c>
      <c r="B107" s="313" t="s">
        <v>81</v>
      </c>
      <c r="C107" s="313"/>
      <c r="D107" s="313"/>
      <c r="E107" s="304"/>
      <c r="F107" s="304"/>
      <c r="G107" s="304"/>
      <c r="H107" s="304"/>
      <c r="I107" s="304"/>
      <c r="J107" s="304"/>
      <c r="K107" s="314"/>
      <c r="L107" s="315"/>
    </row>
    <row r="108" spans="1:20" ht="30.75" customHeight="1" x14ac:dyDescent="0.25">
      <c r="A108" s="308"/>
      <c r="B108" s="309"/>
      <c r="C108" s="309"/>
      <c r="D108" s="309"/>
      <c r="E108" s="304"/>
      <c r="F108" s="304"/>
      <c r="G108" s="304"/>
      <c r="H108" s="304"/>
      <c r="I108" s="304"/>
      <c r="J108" s="304"/>
      <c r="K108" s="310"/>
      <c r="L108" s="311"/>
    </row>
    <row r="109" spans="1:20" ht="30.75" customHeight="1" x14ac:dyDescent="0.25">
      <c r="A109" s="308"/>
      <c r="B109" s="309"/>
      <c r="C109" s="309"/>
      <c r="D109" s="309"/>
      <c r="E109" s="304"/>
      <c r="F109" s="304"/>
      <c r="G109" s="304"/>
      <c r="H109" s="304"/>
      <c r="I109" s="304"/>
      <c r="J109" s="304"/>
      <c r="K109" s="310"/>
      <c r="L109" s="311"/>
    </row>
    <row r="110" spans="1:20" s="324" customFormat="1" ht="15" x14ac:dyDescent="0.25">
      <c r="A110" s="317"/>
      <c r="B110" s="318" t="s">
        <v>39</v>
      </c>
      <c r="C110" s="319"/>
      <c r="D110" s="320" t="s">
        <v>65</v>
      </c>
      <c r="E110" s="321"/>
      <c r="F110" s="321"/>
      <c r="G110" s="321"/>
      <c r="H110" s="321"/>
      <c r="I110" s="321"/>
      <c r="J110" s="322"/>
      <c r="K110" s="323"/>
      <c r="L110" s="322"/>
    </row>
    <row r="111" spans="1:20" s="324" customFormat="1" ht="15" x14ac:dyDescent="0.25">
      <c r="A111" s="317"/>
      <c r="B111" s="318"/>
      <c r="C111" s="320"/>
      <c r="D111" s="320"/>
      <c r="E111" s="325"/>
      <c r="F111" s="317"/>
      <c r="G111" s="317"/>
      <c r="H111" s="317"/>
      <c r="I111" s="317"/>
      <c r="J111" s="322"/>
      <c r="K111" s="323"/>
      <c r="L111" s="322"/>
      <c r="T111" s="251"/>
    </row>
    <row r="112" spans="1:20" s="324" customFormat="1" ht="15" x14ac:dyDescent="0.25">
      <c r="A112" s="317"/>
      <c r="B112" s="318" t="s">
        <v>40</v>
      </c>
      <c r="C112" s="319"/>
      <c r="D112" s="320" t="s">
        <v>66</v>
      </c>
      <c r="E112" s="321"/>
      <c r="F112" s="321"/>
      <c r="G112" s="321"/>
      <c r="H112" s="321"/>
      <c r="I112" s="321"/>
      <c r="J112" s="322"/>
      <c r="K112" s="323"/>
      <c r="L112" s="322"/>
      <c r="T112" s="251"/>
    </row>
    <row r="113" spans="1:20" s="324" customFormat="1" ht="17.25" customHeight="1" x14ac:dyDescent="0.25">
      <c r="B113" s="326"/>
      <c r="E113" s="327"/>
      <c r="J113" s="328"/>
    </row>
    <row r="114" spans="1:20" s="324" customFormat="1" ht="15" x14ac:dyDescent="0.25">
      <c r="A114" s="317"/>
      <c r="B114" s="318" t="s">
        <v>41</v>
      </c>
      <c r="C114" s="319"/>
      <c r="D114" s="320"/>
      <c r="E114" s="321"/>
      <c r="F114" s="321"/>
      <c r="G114" s="321"/>
      <c r="H114" s="321"/>
      <c r="I114" s="321"/>
      <c r="J114" s="322"/>
      <c r="K114" s="323"/>
      <c r="L114" s="322"/>
      <c r="T114" s="251"/>
    </row>
    <row r="115" spans="1:20" ht="30.75" customHeight="1" x14ac:dyDescent="0.25">
      <c r="A115" s="308"/>
      <c r="B115" s="309"/>
      <c r="C115" s="309"/>
      <c r="D115" s="309"/>
      <c r="E115" s="304"/>
      <c r="F115" s="304"/>
      <c r="G115" s="304"/>
      <c r="H115" s="304"/>
      <c r="I115" s="304"/>
      <c r="J115" s="304"/>
      <c r="K115" s="310"/>
      <c r="L115" s="311"/>
    </row>
    <row r="116" spans="1:20" ht="30.75" customHeight="1" x14ac:dyDescent="0.25">
      <c r="A116" s="308"/>
      <c r="B116" s="309"/>
      <c r="C116" s="309"/>
      <c r="D116" s="309"/>
      <c r="E116" s="304"/>
      <c r="F116" s="304"/>
      <c r="G116" s="304"/>
      <c r="H116" s="304"/>
      <c r="I116" s="304"/>
      <c r="J116" s="304"/>
      <c r="K116" s="310"/>
      <c r="L116" s="311"/>
    </row>
    <row r="117" spans="1:20" ht="30.75" customHeight="1" x14ac:dyDescent="0.25">
      <c r="A117" s="308"/>
      <c r="B117" s="309"/>
      <c r="C117" s="309"/>
      <c r="D117" s="309"/>
      <c r="E117" s="304"/>
      <c r="F117" s="304"/>
      <c r="G117" s="304"/>
      <c r="H117" s="304"/>
      <c r="I117" s="304"/>
      <c r="J117" s="304"/>
      <c r="K117" s="310"/>
      <c r="L117" s="311"/>
    </row>
    <row r="118" spans="1:20" ht="30.75" customHeight="1" x14ac:dyDescent="0.25">
      <c r="A118" s="308"/>
      <c r="B118" s="309"/>
      <c r="C118" s="309"/>
      <c r="D118" s="309"/>
      <c r="E118" s="304"/>
      <c r="F118" s="304"/>
      <c r="G118" s="304"/>
      <c r="H118" s="304"/>
      <c r="I118" s="304"/>
      <c r="J118" s="304"/>
      <c r="K118" s="310"/>
      <c r="L118" s="311"/>
    </row>
    <row r="119" spans="1:20" ht="17.25" customHeight="1" x14ac:dyDescent="0.25">
      <c r="B119" s="329"/>
      <c r="C119" s="329"/>
      <c r="D119" s="329"/>
    </row>
    <row r="120" spans="1:20" ht="17.25" customHeight="1" x14ac:dyDescent="0.25">
      <c r="B120" s="331"/>
      <c r="C120" s="332"/>
      <c r="D120" s="333"/>
    </row>
    <row r="121" spans="1:20" ht="17.25" customHeight="1" x14ac:dyDescent="0.25">
      <c r="B121" s="334"/>
      <c r="C121" s="334"/>
      <c r="D121" s="334"/>
    </row>
    <row r="122" spans="1:20" ht="17.25" customHeight="1" x14ac:dyDescent="0.25">
      <c r="B122" s="331"/>
      <c r="C122" s="332"/>
      <c r="D122" s="335"/>
    </row>
    <row r="123" spans="1:20" ht="17.25" customHeight="1" x14ac:dyDescent="0.25">
      <c r="B123" s="334"/>
      <c r="C123" s="334"/>
      <c r="D123" s="334"/>
    </row>
    <row r="124" spans="1:20" ht="17.25" customHeight="1" x14ac:dyDescent="0.25">
      <c r="B124" s="331"/>
      <c r="C124" s="336"/>
      <c r="D124" s="335"/>
    </row>
    <row r="125" spans="1:20" ht="17.25" customHeight="1" x14ac:dyDescent="0.25">
      <c r="B125" s="334"/>
      <c r="C125" s="334"/>
      <c r="D125" s="334"/>
    </row>
    <row r="196" spans="1:26" s="330" customFormat="1" ht="17.25" customHeight="1" x14ac:dyDescent="0.25">
      <c r="A196" s="268"/>
      <c r="B196" s="337"/>
      <c r="C196" s="268"/>
      <c r="D196" s="268"/>
      <c r="E196" s="268"/>
      <c r="F196" s="268"/>
      <c r="G196" s="268"/>
      <c r="H196" s="268"/>
      <c r="I196" s="268"/>
      <c r="J196" s="268"/>
      <c r="M196" s="268"/>
      <c r="N196" s="268"/>
      <c r="O196" s="268"/>
      <c r="P196" s="268"/>
      <c r="Q196" s="268"/>
      <c r="R196" s="268"/>
      <c r="S196" s="268"/>
      <c r="T196" s="268"/>
      <c r="U196" s="268"/>
      <c r="V196" s="268"/>
      <c r="W196" s="268"/>
      <c r="X196" s="268"/>
      <c r="Y196" s="268"/>
      <c r="Z196" s="268"/>
    </row>
  </sheetData>
  <mergeCells count="35">
    <mergeCell ref="B22:D22"/>
    <mergeCell ref="B15:D15"/>
    <mergeCell ref="B16:D16"/>
    <mergeCell ref="H10:H11"/>
    <mergeCell ref="I10:I11"/>
    <mergeCell ref="B10:D11"/>
    <mergeCell ref="E10:E11"/>
    <mergeCell ref="F10:F11"/>
    <mergeCell ref="G10:G11"/>
    <mergeCell ref="B17:D17"/>
    <mergeCell ref="B18:D18"/>
    <mergeCell ref="B19:D19"/>
    <mergeCell ref="B20:D20"/>
    <mergeCell ref="B21:D21"/>
    <mergeCell ref="B125:D125"/>
    <mergeCell ref="B101:D101"/>
    <mergeCell ref="B102:D102"/>
    <mergeCell ref="B103:D103"/>
    <mergeCell ref="B104:D104"/>
    <mergeCell ref="B105:D105"/>
    <mergeCell ref="B106:D106"/>
    <mergeCell ref="B107:D107"/>
    <mergeCell ref="B119:D119"/>
    <mergeCell ref="B121:D121"/>
    <mergeCell ref="B123:D123"/>
    <mergeCell ref="S10:S11"/>
    <mergeCell ref="M10:O10"/>
    <mergeCell ref="P10:R10"/>
    <mergeCell ref="A5:H5"/>
    <mergeCell ref="J10:J11"/>
    <mergeCell ref="K10:K11"/>
    <mergeCell ref="L10:L11"/>
    <mergeCell ref="A10:A11"/>
    <mergeCell ref="A6:R6"/>
    <mergeCell ref="A7:R7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0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D135"/>
  <sheetViews>
    <sheetView showWhiteSpace="0" topLeftCell="A7" zoomScale="60" zoomScaleNormal="60" zoomScaleSheetLayoutView="50" zoomScalePageLayoutView="57" workbookViewId="0">
      <selection activeCell="T12" sqref="T12"/>
    </sheetView>
  </sheetViews>
  <sheetFormatPr defaultRowHeight="17.25" customHeight="1" outlineLevelRow="1" x14ac:dyDescent="0.35"/>
  <cols>
    <col min="1" max="1" width="8.28515625" style="75" customWidth="1"/>
    <col min="2" max="2" width="64.7109375" style="121" customWidth="1"/>
    <col min="3" max="3" width="26.42578125" style="75" customWidth="1"/>
    <col min="4" max="4" width="36.140625" style="75" customWidth="1"/>
    <col min="5" max="5" width="13.7109375" style="75" customWidth="1"/>
    <col min="6" max="7" width="18.28515625" style="75" customWidth="1"/>
    <col min="8" max="8" width="18.5703125" style="75" customWidth="1"/>
    <col min="9" max="10" width="19.28515625" style="75" customWidth="1"/>
    <col min="11" max="11" width="30.5703125" style="115" customWidth="1"/>
    <col min="12" max="12" width="20.7109375" style="115" customWidth="1"/>
    <col min="13" max="13" width="59.7109375" style="116" customWidth="1"/>
    <col min="14" max="14" width="32" style="75" hidden="1" customWidth="1"/>
    <col min="15" max="15" width="18" style="75" hidden="1" customWidth="1"/>
    <col min="16" max="16" width="15.28515625" style="75" customWidth="1"/>
    <col min="17" max="17" width="26.140625" style="75" customWidth="1"/>
    <col min="18" max="19" width="12.140625" style="75" customWidth="1"/>
    <col min="20" max="16384" width="9.140625" style="75"/>
  </cols>
  <sheetData>
    <row r="1" spans="1:30" s="20" customFormat="1" ht="23.25" x14ac:dyDescent="0.2">
      <c r="A1" s="27"/>
      <c r="B1" s="28"/>
      <c r="C1" s="29"/>
      <c r="D1" s="29"/>
      <c r="E1" s="30"/>
      <c r="F1" s="30"/>
      <c r="G1" s="30"/>
      <c r="H1" s="30"/>
      <c r="I1" s="31"/>
      <c r="J1" s="31"/>
      <c r="K1" s="4"/>
      <c r="L1" s="124"/>
      <c r="M1" s="125" t="s">
        <v>30</v>
      </c>
      <c r="N1" s="33"/>
      <c r="O1" s="33"/>
      <c r="P1" s="34"/>
      <c r="Q1" s="34"/>
      <c r="R1" s="34"/>
      <c r="S1" s="34"/>
      <c r="T1" s="35"/>
      <c r="U1" s="34"/>
      <c r="V1" s="34"/>
      <c r="W1" s="35"/>
      <c r="X1" s="34"/>
      <c r="Y1" s="36"/>
      <c r="Z1" s="35"/>
      <c r="AA1" s="35"/>
      <c r="AB1" s="35"/>
      <c r="AC1" s="35"/>
    </row>
    <row r="2" spans="1:30" s="3" customFormat="1" ht="18.75" x14ac:dyDescent="0.3">
      <c r="A2" s="133" t="s">
        <v>34</v>
      </c>
      <c r="B2" s="134"/>
      <c r="E2" s="9"/>
      <c r="F2" s="9"/>
      <c r="J2" s="135"/>
      <c r="K2" s="2"/>
      <c r="L2" s="126"/>
      <c r="M2" s="127" t="s">
        <v>31</v>
      </c>
    </row>
    <row r="3" spans="1:30" s="3" customFormat="1" ht="19.5" x14ac:dyDescent="0.35">
      <c r="A3" s="136" t="s">
        <v>35</v>
      </c>
      <c r="B3" s="134"/>
      <c r="E3" s="9"/>
      <c r="F3" s="9"/>
      <c r="J3" s="135"/>
      <c r="K3" s="128"/>
      <c r="L3" s="129"/>
      <c r="M3" s="130"/>
    </row>
    <row r="4" spans="1:30" s="3" customFormat="1" ht="18.75" x14ac:dyDescent="0.3">
      <c r="A4" s="133" t="s">
        <v>36</v>
      </c>
      <c r="B4" s="134"/>
      <c r="E4" s="9"/>
      <c r="F4" s="9"/>
      <c r="J4" s="135"/>
      <c r="K4" s="2"/>
      <c r="L4" s="126"/>
      <c r="M4" s="127" t="s">
        <v>86</v>
      </c>
    </row>
    <row r="5" spans="1:30" s="3" customFormat="1" ht="24.75" customHeight="1" x14ac:dyDescent="0.35">
      <c r="A5" s="136" t="s">
        <v>37</v>
      </c>
      <c r="B5" s="134"/>
      <c r="E5" s="9"/>
      <c r="F5" s="9"/>
      <c r="J5" s="135"/>
      <c r="K5" s="131"/>
      <c r="L5" s="129"/>
      <c r="M5" s="130"/>
    </row>
    <row r="6" spans="1:30" s="5" customFormat="1" ht="22.5" customHeight="1" x14ac:dyDescent="0.35">
      <c r="A6" s="136" t="s">
        <v>38</v>
      </c>
      <c r="B6" s="137"/>
      <c r="C6" s="138"/>
      <c r="D6" s="138"/>
      <c r="E6" s="139"/>
      <c r="F6" s="139"/>
      <c r="J6" s="140"/>
      <c r="K6" s="2"/>
      <c r="L6" s="126"/>
      <c r="M6" s="127" t="s">
        <v>33</v>
      </c>
    </row>
    <row r="7" spans="1:30" s="5" customFormat="1" ht="21.75" customHeight="1" x14ac:dyDescent="0.35">
      <c r="A7" s="141" t="s">
        <v>63</v>
      </c>
      <c r="B7" s="137"/>
      <c r="C7" s="138"/>
      <c r="D7" s="138"/>
      <c r="E7" s="139"/>
      <c r="F7" s="139"/>
      <c r="J7" s="140"/>
      <c r="K7" s="1"/>
      <c r="L7" s="6"/>
      <c r="M7" s="132"/>
    </row>
    <row r="8" spans="1:30" s="1" customFormat="1" ht="18.75" outlineLevel="1" x14ac:dyDescent="0.2">
      <c r="A8" s="142" t="s">
        <v>64</v>
      </c>
      <c r="B8" s="143"/>
      <c r="C8" s="144"/>
      <c r="D8" s="144"/>
      <c r="J8" s="145"/>
      <c r="L8" s="126"/>
      <c r="M8" s="127" t="s">
        <v>62</v>
      </c>
      <c r="S8" s="2"/>
    </row>
    <row r="9" spans="1:30" s="20" customFormat="1" ht="24.75" customHeight="1" x14ac:dyDescent="0.35">
      <c r="A9" s="37"/>
      <c r="B9" s="38"/>
      <c r="C9" s="40"/>
      <c r="D9" s="40"/>
      <c r="E9" s="40"/>
      <c r="F9" s="30"/>
      <c r="G9" s="31"/>
      <c r="H9" s="31"/>
      <c r="I9" s="31"/>
      <c r="J9" s="31"/>
      <c r="K9" s="31"/>
      <c r="L9" s="29"/>
      <c r="M9" s="41"/>
      <c r="N9" s="42"/>
      <c r="O9" s="33"/>
      <c r="P9" s="39"/>
      <c r="Q9" s="39"/>
      <c r="R9" s="39"/>
      <c r="S9" s="39"/>
      <c r="T9" s="35"/>
      <c r="U9" s="39"/>
      <c r="V9" s="39"/>
      <c r="W9" s="35"/>
      <c r="X9" s="39"/>
      <c r="Y9" s="36"/>
      <c r="Z9" s="35"/>
      <c r="AA9" s="35"/>
      <c r="AB9" s="35"/>
      <c r="AC9" s="35"/>
    </row>
    <row r="10" spans="1:30" s="35" customFormat="1" ht="22.5" customHeight="1" x14ac:dyDescent="0.3">
      <c r="A10" s="217" t="s">
        <v>21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172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</row>
    <row r="11" spans="1:30" s="35" customFormat="1" ht="55.5" customHeight="1" x14ac:dyDescent="0.35">
      <c r="A11" s="218" t="s">
        <v>61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173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</row>
    <row r="12" spans="1:30" s="47" customFormat="1" ht="12" customHeight="1" outlineLevel="1" x14ac:dyDescent="0.35">
      <c r="A12" s="45"/>
      <c r="B12" s="45"/>
      <c r="C12" s="45"/>
      <c r="D12" s="45"/>
      <c r="E12" s="46"/>
      <c r="F12" s="33"/>
      <c r="G12" s="33"/>
      <c r="H12" s="33"/>
      <c r="I12" s="33"/>
      <c r="J12" s="33"/>
      <c r="K12" s="33"/>
      <c r="L12" s="33"/>
      <c r="M12" s="32"/>
      <c r="N12" s="33"/>
      <c r="O12" s="33"/>
      <c r="P12" s="39"/>
      <c r="Q12" s="39"/>
      <c r="R12" s="39"/>
      <c r="S12" s="39"/>
      <c r="T12" s="35"/>
      <c r="U12" s="39"/>
      <c r="V12" s="39"/>
      <c r="W12" s="35"/>
      <c r="X12" s="39"/>
      <c r="Y12" s="36"/>
      <c r="Z12" s="35"/>
      <c r="AA12" s="35"/>
      <c r="AB12" s="35"/>
      <c r="AC12" s="35"/>
    </row>
    <row r="13" spans="1:30" s="47" customFormat="1" ht="23.25" outlineLevel="1" x14ac:dyDescent="0.3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9"/>
      <c r="M13" s="50"/>
      <c r="N13" s="48"/>
      <c r="O13" s="48"/>
      <c r="P13" s="48"/>
      <c r="Q13" s="48"/>
      <c r="R13" s="48"/>
      <c r="S13" s="49"/>
      <c r="T13" s="49"/>
      <c r="U13" s="49"/>
      <c r="V13" s="49"/>
      <c r="W13" s="49"/>
      <c r="X13" s="49"/>
      <c r="Y13" s="51"/>
      <c r="Z13" s="52"/>
      <c r="AA13" s="52"/>
      <c r="AB13" s="52"/>
      <c r="AC13" s="52"/>
    </row>
    <row r="14" spans="1:30" s="52" customFormat="1" ht="15.75" customHeight="1" x14ac:dyDescent="0.2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53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</row>
    <row r="15" spans="1:30" s="7" customFormat="1" ht="36" customHeight="1" x14ac:dyDescent="0.2">
      <c r="A15" s="219" t="s">
        <v>85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10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s="52" customFormat="1" ht="23.25" x14ac:dyDescent="0.2">
      <c r="A16" s="55"/>
      <c r="B16" s="56"/>
      <c r="C16" s="57"/>
      <c r="D16" s="57"/>
      <c r="E16" s="57"/>
      <c r="F16" s="57"/>
      <c r="G16" s="57"/>
      <c r="H16" s="57"/>
      <c r="I16" s="57"/>
      <c r="J16" s="57"/>
      <c r="K16" s="58"/>
      <c r="L16" s="59"/>
      <c r="M16" s="60"/>
    </row>
    <row r="17" spans="1:16" s="52" customFormat="1" ht="23.25" x14ac:dyDescent="0.2">
      <c r="A17" s="61"/>
      <c r="B17" s="56"/>
      <c r="C17" s="62"/>
      <c r="D17" s="57"/>
      <c r="E17" s="57"/>
      <c r="F17" s="57"/>
      <c r="G17" s="57"/>
      <c r="H17" s="57"/>
      <c r="I17" s="57"/>
      <c r="J17" s="57"/>
      <c r="K17" s="58"/>
      <c r="L17" s="59"/>
      <c r="M17" s="60"/>
    </row>
    <row r="18" spans="1:16" s="123" customFormat="1" ht="13.5" customHeight="1" x14ac:dyDescent="0.2">
      <c r="A18" s="226" t="s">
        <v>0</v>
      </c>
      <c r="B18" s="229" t="s">
        <v>6</v>
      </c>
      <c r="C18" s="230"/>
      <c r="D18" s="231"/>
      <c r="E18" s="220" t="s">
        <v>2</v>
      </c>
      <c r="F18" s="220" t="s">
        <v>5</v>
      </c>
      <c r="G18" s="220" t="s">
        <v>46</v>
      </c>
      <c r="H18" s="220" t="s">
        <v>47</v>
      </c>
      <c r="I18" s="220" t="s">
        <v>14</v>
      </c>
      <c r="J18" s="223" t="s">
        <v>26</v>
      </c>
      <c r="K18" s="223" t="s">
        <v>27</v>
      </c>
      <c r="L18" s="223" t="s">
        <v>22</v>
      </c>
      <c r="M18" s="238" t="s">
        <v>28</v>
      </c>
      <c r="N18" s="122"/>
    </row>
    <row r="19" spans="1:16" s="123" customFormat="1" ht="15.75" customHeight="1" x14ac:dyDescent="0.2">
      <c r="A19" s="227"/>
      <c r="B19" s="232"/>
      <c r="C19" s="233"/>
      <c r="D19" s="234"/>
      <c r="E19" s="221"/>
      <c r="F19" s="221"/>
      <c r="G19" s="221"/>
      <c r="H19" s="221"/>
      <c r="I19" s="221"/>
      <c r="J19" s="224"/>
      <c r="K19" s="224"/>
      <c r="L19" s="224"/>
      <c r="M19" s="239"/>
      <c r="N19" s="122"/>
    </row>
    <row r="20" spans="1:16" s="123" customFormat="1" ht="108" customHeight="1" x14ac:dyDescent="0.2">
      <c r="A20" s="228"/>
      <c r="B20" s="235"/>
      <c r="C20" s="236"/>
      <c r="D20" s="237"/>
      <c r="E20" s="222"/>
      <c r="F20" s="222"/>
      <c r="G20" s="222"/>
      <c r="H20" s="222"/>
      <c r="I20" s="222"/>
      <c r="J20" s="225"/>
      <c r="K20" s="225"/>
      <c r="L20" s="225"/>
      <c r="M20" s="240"/>
      <c r="N20" s="122"/>
    </row>
    <row r="21" spans="1:16" s="20" customFormat="1" ht="55.5" customHeight="1" x14ac:dyDescent="0.2">
      <c r="A21" s="63"/>
      <c r="B21" s="64" t="s">
        <v>7</v>
      </c>
      <c r="C21" s="64" t="s">
        <v>8</v>
      </c>
      <c r="D21" s="64" t="s">
        <v>1</v>
      </c>
      <c r="E21" s="65" t="s">
        <v>25</v>
      </c>
      <c r="F21" s="66">
        <f>F27+F28</f>
        <v>23</v>
      </c>
      <c r="G21" s="67"/>
      <c r="H21" s="67"/>
      <c r="I21" s="68">
        <f>I37</f>
        <v>41.24</v>
      </c>
      <c r="J21" s="68">
        <f>J37</f>
        <v>23.17</v>
      </c>
      <c r="K21" s="68">
        <f t="shared" ref="K21:L21" si="0">K37</f>
        <v>19.95</v>
      </c>
      <c r="L21" s="68">
        <f t="shared" si="0"/>
        <v>1</v>
      </c>
      <c r="M21" s="69"/>
      <c r="N21" s="70"/>
      <c r="P21" s="21"/>
    </row>
    <row r="22" spans="1:16" ht="75" customHeight="1" thickBot="1" x14ac:dyDescent="0.4">
      <c r="A22" s="202" t="s">
        <v>68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4"/>
      <c r="N22" s="26"/>
    </row>
    <row r="23" spans="1:16" ht="53.25" customHeight="1" thickBot="1" x14ac:dyDescent="0.4">
      <c r="A23" s="85"/>
      <c r="B23" s="205" t="s">
        <v>84</v>
      </c>
      <c r="C23" s="206"/>
      <c r="D23" s="207"/>
      <c r="E23" s="86"/>
      <c r="F23" s="86"/>
      <c r="G23" s="86"/>
      <c r="H23" s="86"/>
      <c r="I23" s="87"/>
      <c r="J23" s="87"/>
      <c r="K23" s="71"/>
      <c r="L23" s="88"/>
      <c r="M23" s="89"/>
      <c r="N23" s="26" t="e">
        <f>#REF!</f>
        <v>#REF!</v>
      </c>
    </row>
    <row r="24" spans="1:16" ht="47.1" customHeight="1" x14ac:dyDescent="0.35">
      <c r="A24" s="208" t="s">
        <v>48</v>
      </c>
      <c r="B24" s="211" t="s">
        <v>73</v>
      </c>
      <c r="C24" s="212"/>
      <c r="D24" s="213"/>
      <c r="E24" s="14" t="s">
        <v>3</v>
      </c>
      <c r="F24" s="15">
        <f>SUM(F27:F28)</f>
        <v>23</v>
      </c>
      <c r="G24" s="90"/>
      <c r="H24" s="90"/>
      <c r="I24" s="16"/>
      <c r="J24" s="16"/>
      <c r="K24" s="17"/>
      <c r="L24" s="18"/>
      <c r="M24" s="19"/>
      <c r="N24" s="26" t="e">
        <f>#REF!</f>
        <v>#REF!</v>
      </c>
    </row>
    <row r="25" spans="1:16" ht="97.5" customHeight="1" thickBot="1" x14ac:dyDescent="0.4">
      <c r="A25" s="209"/>
      <c r="B25" s="214"/>
      <c r="C25" s="215"/>
      <c r="D25" s="216"/>
      <c r="E25" s="22" t="s">
        <v>29</v>
      </c>
      <c r="F25" s="23"/>
      <c r="G25" s="91"/>
      <c r="H25" s="91"/>
      <c r="I25" s="24">
        <f>SUM(I27:I28)</f>
        <v>41.24</v>
      </c>
      <c r="J25" s="24">
        <f>SUM(J27:J28)</f>
        <v>23.17</v>
      </c>
      <c r="K25" s="24">
        <f>SUM(K27:K28)</f>
        <v>19.95</v>
      </c>
      <c r="L25" s="24">
        <f>SUM(L27:L28)</f>
        <v>1</v>
      </c>
      <c r="M25" s="25"/>
      <c r="N25" s="26" t="e">
        <f>#REF!</f>
        <v>#REF!</v>
      </c>
      <c r="O25" s="92"/>
    </row>
    <row r="26" spans="1:16" ht="47.1" customHeight="1" thickBot="1" x14ac:dyDescent="0.4">
      <c r="A26" s="210"/>
      <c r="B26" s="104" t="s">
        <v>7</v>
      </c>
      <c r="C26" s="164" t="s">
        <v>8</v>
      </c>
      <c r="D26" s="164" t="s">
        <v>1</v>
      </c>
      <c r="E26" s="165"/>
      <c r="F26" s="166"/>
      <c r="G26" s="167"/>
      <c r="H26" s="167"/>
      <c r="I26" s="165"/>
      <c r="J26" s="165"/>
      <c r="K26" s="168"/>
      <c r="L26" s="169"/>
      <c r="M26" s="170"/>
      <c r="N26" s="26" t="e">
        <f>#REF!</f>
        <v>#REF!</v>
      </c>
    </row>
    <row r="27" spans="1:16" ht="84.95" customHeight="1" x14ac:dyDescent="0.35">
      <c r="A27" s="72" t="s">
        <v>15</v>
      </c>
      <c r="B27" s="188" t="s">
        <v>87</v>
      </c>
      <c r="C27" s="161" t="s">
        <v>69</v>
      </c>
      <c r="D27" s="162" t="s">
        <v>70</v>
      </c>
      <c r="E27" s="163" t="s">
        <v>3</v>
      </c>
      <c r="F27" s="163">
        <v>22</v>
      </c>
      <c r="G27" s="163">
        <v>1500</v>
      </c>
      <c r="H27" s="163">
        <v>850</v>
      </c>
      <c r="I27" s="74">
        <f>F27*(G27*H27)/1000000</f>
        <v>28.05</v>
      </c>
      <c r="J27" s="74">
        <f>F27*(H27+40+100)/1000</f>
        <v>21.78</v>
      </c>
      <c r="K27" s="73">
        <f>F27*H27/1000</f>
        <v>18.7</v>
      </c>
      <c r="L27" s="74">
        <v>0</v>
      </c>
      <c r="M27" s="13" t="s">
        <v>72</v>
      </c>
      <c r="N27" s="26" t="e">
        <f>#REF!</f>
        <v>#REF!</v>
      </c>
    </row>
    <row r="28" spans="1:16" ht="84.95" customHeight="1" x14ac:dyDescent="0.35">
      <c r="A28" s="93" t="s">
        <v>49</v>
      </c>
      <c r="B28" s="161" t="s">
        <v>88</v>
      </c>
      <c r="C28" s="178" t="s">
        <v>69</v>
      </c>
      <c r="D28" s="162" t="s">
        <v>71</v>
      </c>
      <c r="E28" s="160" t="s">
        <v>3</v>
      </c>
      <c r="F28" s="160">
        <v>1</v>
      </c>
      <c r="G28" s="160">
        <v>10550</v>
      </c>
      <c r="H28" s="160">
        <v>1250</v>
      </c>
      <c r="I28" s="94">
        <f>F28*(G28*H28)/1000000</f>
        <v>13.19</v>
      </c>
      <c r="J28" s="94">
        <f>F28*(H28+40+100)/1000</f>
        <v>1.39</v>
      </c>
      <c r="K28" s="95">
        <f>F28*H28/1000</f>
        <v>1.25</v>
      </c>
      <c r="L28" s="94">
        <f t="shared" ref="L28" si="1">F28</f>
        <v>1</v>
      </c>
      <c r="M28" s="13" t="s">
        <v>72</v>
      </c>
      <c r="N28" s="26" t="e">
        <f>#REF!</f>
        <v>#REF!</v>
      </c>
    </row>
    <row r="29" spans="1:16" ht="60" customHeight="1" x14ac:dyDescent="0.35">
      <c r="A29" s="158" t="s">
        <v>56</v>
      </c>
      <c r="B29" s="193" t="s">
        <v>12</v>
      </c>
      <c r="C29" s="193"/>
      <c r="D29" s="193"/>
      <c r="E29" s="76" t="s">
        <v>4</v>
      </c>
      <c r="F29" s="84">
        <f>J25</f>
        <v>23.17</v>
      </c>
      <c r="G29" s="76"/>
      <c r="H29" s="76"/>
      <c r="I29" s="76"/>
      <c r="J29" s="76"/>
      <c r="K29" s="77"/>
      <c r="L29" s="78"/>
      <c r="M29" s="79"/>
      <c r="N29" s="26" t="e">
        <f>#REF!</f>
        <v>#REF!</v>
      </c>
      <c r="O29" s="92" t="e">
        <f>#REF!+#REF!</f>
        <v>#REF!</v>
      </c>
    </row>
    <row r="30" spans="1:16" s="98" customFormat="1" ht="60" customHeight="1" x14ac:dyDescent="0.35">
      <c r="A30" s="96" t="s">
        <v>16</v>
      </c>
      <c r="B30" s="201" t="s">
        <v>10</v>
      </c>
      <c r="C30" s="201"/>
      <c r="D30" s="201"/>
      <c r="E30" s="80" t="s">
        <v>4</v>
      </c>
      <c r="F30" s="80">
        <f>F29</f>
        <v>23.17</v>
      </c>
      <c r="G30" s="76"/>
      <c r="H30" s="76"/>
      <c r="I30" s="76"/>
      <c r="J30" s="76"/>
      <c r="K30" s="81"/>
      <c r="L30" s="78"/>
      <c r="M30" s="82"/>
      <c r="N30" s="26" t="e">
        <f>#REF!</f>
        <v>#REF!</v>
      </c>
      <c r="O30" s="97" t="e">
        <f>#REF!+#REF!</f>
        <v>#REF!</v>
      </c>
    </row>
    <row r="31" spans="1:16" ht="60" customHeight="1" x14ac:dyDescent="0.35">
      <c r="A31" s="158" t="s">
        <v>17</v>
      </c>
      <c r="B31" s="193" t="s">
        <v>13</v>
      </c>
      <c r="C31" s="193"/>
      <c r="D31" s="193"/>
      <c r="E31" s="76" t="s">
        <v>3</v>
      </c>
      <c r="F31" s="84">
        <f>L25</f>
        <v>1</v>
      </c>
      <c r="G31" s="80"/>
      <c r="H31" s="80"/>
      <c r="I31" s="80"/>
      <c r="J31" s="80"/>
      <c r="K31" s="77"/>
      <c r="L31" s="78"/>
      <c r="M31" s="79"/>
      <c r="N31" s="26" t="e">
        <f>#REF!</f>
        <v>#REF!</v>
      </c>
    </row>
    <row r="32" spans="1:16" s="98" customFormat="1" ht="60" customHeight="1" x14ac:dyDescent="0.35">
      <c r="A32" s="99" t="s">
        <v>57</v>
      </c>
      <c r="B32" s="201" t="s">
        <v>11</v>
      </c>
      <c r="C32" s="201"/>
      <c r="D32" s="201"/>
      <c r="E32" s="80" t="s">
        <v>3</v>
      </c>
      <c r="F32" s="80">
        <f>F31</f>
        <v>1</v>
      </c>
      <c r="G32" s="76"/>
      <c r="H32" s="76"/>
      <c r="I32" s="76"/>
      <c r="J32" s="76"/>
      <c r="K32" s="81"/>
      <c r="L32" s="78"/>
      <c r="M32" s="82"/>
      <c r="N32" s="26" t="e">
        <f>#REF!</f>
        <v>#REF!</v>
      </c>
    </row>
    <row r="33" spans="1:15" ht="60" customHeight="1" x14ac:dyDescent="0.35">
      <c r="A33" s="159" t="s">
        <v>18</v>
      </c>
      <c r="B33" s="193" t="s">
        <v>53</v>
      </c>
      <c r="C33" s="193"/>
      <c r="D33" s="193"/>
      <c r="E33" s="76" t="s">
        <v>23</v>
      </c>
      <c r="F33" s="84">
        <f>K25</f>
        <v>19.95</v>
      </c>
      <c r="G33" s="76"/>
      <c r="H33" s="76"/>
      <c r="I33" s="76"/>
      <c r="J33" s="76"/>
      <c r="K33" s="77"/>
      <c r="L33" s="78"/>
      <c r="M33" s="79"/>
      <c r="N33" s="26" t="e">
        <f>#REF!</f>
        <v>#REF!</v>
      </c>
    </row>
    <row r="34" spans="1:15" ht="60" customHeight="1" x14ac:dyDescent="0.35">
      <c r="A34" s="159" t="s">
        <v>58</v>
      </c>
      <c r="B34" s="201" t="s">
        <v>24</v>
      </c>
      <c r="C34" s="201"/>
      <c r="D34" s="201"/>
      <c r="E34" s="80" t="s">
        <v>4</v>
      </c>
      <c r="F34" s="80">
        <f>F33</f>
        <v>19.95</v>
      </c>
      <c r="G34" s="76"/>
      <c r="H34" s="76"/>
      <c r="I34" s="76"/>
      <c r="J34" s="76"/>
      <c r="K34" s="81"/>
      <c r="L34" s="78"/>
      <c r="M34" s="82"/>
      <c r="N34" s="26" t="e">
        <f>#REF!</f>
        <v>#REF!</v>
      </c>
    </row>
    <row r="35" spans="1:15" ht="60" customHeight="1" x14ac:dyDescent="0.35">
      <c r="A35" s="158" t="s">
        <v>19</v>
      </c>
      <c r="B35" s="193" t="s">
        <v>52</v>
      </c>
      <c r="C35" s="193"/>
      <c r="D35" s="193"/>
      <c r="E35" s="76" t="s">
        <v>3</v>
      </c>
      <c r="F35" s="83">
        <f>F24</f>
        <v>23</v>
      </c>
      <c r="G35" s="80"/>
      <c r="H35" s="80"/>
      <c r="I35" s="80"/>
      <c r="J35" s="80"/>
      <c r="K35" s="77"/>
      <c r="L35" s="78"/>
      <c r="M35" s="79"/>
      <c r="N35" s="26" t="e">
        <f>#REF!</f>
        <v>#REF!</v>
      </c>
      <c r="O35" s="92" t="e">
        <f>#REF!+#REF!</f>
        <v>#REF!</v>
      </c>
    </row>
    <row r="36" spans="1:15" ht="60" customHeight="1" thickBot="1" x14ac:dyDescent="0.4">
      <c r="A36" s="100" t="s">
        <v>20</v>
      </c>
      <c r="B36" s="194" t="s">
        <v>51</v>
      </c>
      <c r="C36" s="194"/>
      <c r="D36" s="194"/>
      <c r="E36" s="64" t="s">
        <v>3</v>
      </c>
      <c r="F36" s="64">
        <f>F35</f>
        <v>23</v>
      </c>
      <c r="G36" s="64"/>
      <c r="H36" s="64"/>
      <c r="I36" s="64"/>
      <c r="J36" s="64"/>
      <c r="K36" s="101"/>
      <c r="L36" s="102"/>
      <c r="M36" s="103"/>
      <c r="N36" s="26" t="e">
        <f>#REF!</f>
        <v>#REF!</v>
      </c>
      <c r="O36" s="92" t="e">
        <f>#REF!+#REF!</f>
        <v>#REF!</v>
      </c>
    </row>
    <row r="37" spans="1:15" ht="84.75" customHeight="1" thickBot="1" x14ac:dyDescent="0.4">
      <c r="A37" s="196" t="s">
        <v>74</v>
      </c>
      <c r="B37" s="197"/>
      <c r="C37" s="197"/>
      <c r="D37" s="198"/>
      <c r="E37" s="104"/>
      <c r="F37" s="105">
        <f>F24</f>
        <v>23</v>
      </c>
      <c r="G37" s="106"/>
      <c r="H37" s="106"/>
      <c r="I37" s="107">
        <f>I25</f>
        <v>41.24</v>
      </c>
      <c r="J37" s="107">
        <f t="shared" ref="J37:L37" si="2">J25</f>
        <v>23.17</v>
      </c>
      <c r="K37" s="107">
        <f t="shared" si="2"/>
        <v>19.95</v>
      </c>
      <c r="L37" s="107">
        <f t="shared" si="2"/>
        <v>1</v>
      </c>
      <c r="M37" s="108"/>
      <c r="N37" s="26"/>
      <c r="O37" s="92"/>
    </row>
    <row r="38" spans="1:15" ht="30.75" customHeight="1" x14ac:dyDescent="0.35">
      <c r="A38" s="109"/>
      <c r="B38" s="110"/>
      <c r="C38" s="110"/>
      <c r="D38" s="110"/>
      <c r="E38" s="111"/>
      <c r="F38" s="111"/>
      <c r="G38" s="111"/>
      <c r="H38" s="111"/>
      <c r="I38" s="111"/>
      <c r="J38" s="111"/>
      <c r="K38" s="112"/>
      <c r="L38" s="113"/>
      <c r="M38" s="114"/>
      <c r="N38" s="26"/>
      <c r="O38" s="92"/>
    </row>
    <row r="39" spans="1:15" ht="30.75" customHeight="1" x14ac:dyDescent="0.35">
      <c r="A39" s="109"/>
      <c r="B39" s="110"/>
      <c r="C39" s="110"/>
      <c r="D39" s="110"/>
      <c r="E39" s="111"/>
      <c r="F39" s="111"/>
      <c r="G39" s="111"/>
      <c r="H39" s="111"/>
      <c r="I39" s="111"/>
      <c r="J39" s="111"/>
      <c r="K39" s="112"/>
      <c r="L39" s="113"/>
      <c r="M39" s="114"/>
      <c r="N39" s="26"/>
      <c r="O39" s="92"/>
    </row>
    <row r="40" spans="1:15" s="186" customFormat="1" ht="45" customHeight="1" x14ac:dyDescent="0.3">
      <c r="A40" s="181" t="s">
        <v>76</v>
      </c>
      <c r="B40" s="200" t="s">
        <v>75</v>
      </c>
      <c r="C40" s="200"/>
      <c r="D40" s="200"/>
      <c r="E40" s="179"/>
      <c r="F40" s="179"/>
      <c r="G40" s="179"/>
      <c r="H40" s="179"/>
      <c r="I40" s="179"/>
      <c r="J40" s="179"/>
      <c r="K40" s="182"/>
      <c r="L40" s="183"/>
      <c r="M40" s="180"/>
      <c r="N40" s="184"/>
      <c r="O40" s="185"/>
    </row>
    <row r="41" spans="1:15" s="186" customFormat="1" ht="45" customHeight="1" x14ac:dyDescent="0.3">
      <c r="A41" s="181" t="s">
        <v>56</v>
      </c>
      <c r="B41" s="200" t="s">
        <v>77</v>
      </c>
      <c r="C41" s="200"/>
      <c r="D41" s="200"/>
      <c r="E41" s="179"/>
      <c r="F41" s="179"/>
      <c r="G41" s="179"/>
      <c r="H41" s="179"/>
      <c r="I41" s="179"/>
      <c r="J41" s="179"/>
      <c r="K41" s="182"/>
      <c r="L41" s="183"/>
      <c r="M41" s="180"/>
      <c r="N41" s="184"/>
      <c r="O41" s="185"/>
    </row>
    <row r="42" spans="1:15" s="186" customFormat="1" ht="45" customHeight="1" x14ac:dyDescent="0.3">
      <c r="A42" s="181" t="s">
        <v>17</v>
      </c>
      <c r="B42" s="200" t="s">
        <v>78</v>
      </c>
      <c r="C42" s="200"/>
      <c r="D42" s="200"/>
      <c r="E42" s="179"/>
      <c r="F42" s="179"/>
      <c r="G42" s="179"/>
      <c r="H42" s="179"/>
      <c r="I42" s="179"/>
      <c r="J42" s="179"/>
      <c r="K42" s="182"/>
      <c r="L42" s="183"/>
      <c r="M42" s="180"/>
      <c r="N42" s="184"/>
      <c r="O42" s="185"/>
    </row>
    <row r="43" spans="1:15" s="186" customFormat="1" ht="45" customHeight="1" x14ac:dyDescent="0.3">
      <c r="A43" s="181" t="s">
        <v>18</v>
      </c>
      <c r="B43" s="200" t="s">
        <v>83</v>
      </c>
      <c r="C43" s="200"/>
      <c r="D43" s="200"/>
      <c r="E43" s="179"/>
      <c r="F43" s="179"/>
      <c r="G43" s="179"/>
      <c r="H43" s="179"/>
      <c r="I43" s="179"/>
      <c r="J43" s="179"/>
      <c r="K43" s="182"/>
      <c r="L43" s="183"/>
      <c r="M43" s="180"/>
      <c r="N43" s="184"/>
      <c r="O43" s="185"/>
    </row>
    <row r="44" spans="1:15" s="186" customFormat="1" ht="45" customHeight="1" x14ac:dyDescent="0.3">
      <c r="A44" s="181" t="s">
        <v>19</v>
      </c>
      <c r="B44" s="200" t="s">
        <v>79</v>
      </c>
      <c r="C44" s="200"/>
      <c r="D44" s="200"/>
      <c r="E44" s="179"/>
      <c r="F44" s="179"/>
      <c r="G44" s="179"/>
      <c r="H44" s="179"/>
      <c r="I44" s="179"/>
      <c r="J44" s="179"/>
      <c r="K44" s="182"/>
      <c r="L44" s="183"/>
      <c r="M44" s="180"/>
      <c r="N44" s="184"/>
      <c r="O44" s="185"/>
    </row>
    <row r="45" spans="1:15" s="186" customFormat="1" ht="45" customHeight="1" x14ac:dyDescent="0.3">
      <c r="A45" s="181" t="s">
        <v>20</v>
      </c>
      <c r="B45" s="200" t="s">
        <v>80</v>
      </c>
      <c r="C45" s="200"/>
      <c r="D45" s="200"/>
      <c r="E45" s="179"/>
      <c r="F45" s="179"/>
      <c r="G45" s="179"/>
      <c r="H45" s="179"/>
      <c r="I45" s="179"/>
      <c r="J45" s="179"/>
      <c r="K45" s="182"/>
      <c r="L45" s="183"/>
      <c r="M45" s="180"/>
      <c r="N45" s="184"/>
      <c r="O45" s="185"/>
    </row>
    <row r="46" spans="1:15" s="186" customFormat="1" ht="45" customHeight="1" x14ac:dyDescent="0.3">
      <c r="A46" s="181" t="s">
        <v>82</v>
      </c>
      <c r="B46" s="200" t="s">
        <v>81</v>
      </c>
      <c r="C46" s="200"/>
      <c r="D46" s="200"/>
      <c r="E46" s="179"/>
      <c r="F46" s="179"/>
      <c r="G46" s="179"/>
      <c r="H46" s="179"/>
      <c r="I46" s="179"/>
      <c r="J46" s="179"/>
      <c r="K46" s="182"/>
      <c r="L46" s="183"/>
      <c r="M46" s="180"/>
      <c r="N46" s="184"/>
      <c r="O46" s="185"/>
    </row>
    <row r="47" spans="1:15" ht="30.75" customHeight="1" x14ac:dyDescent="0.35">
      <c r="A47" s="109"/>
      <c r="B47" s="110"/>
      <c r="C47" s="110"/>
      <c r="D47" s="110"/>
      <c r="E47" s="111"/>
      <c r="F47" s="111"/>
      <c r="G47" s="111"/>
      <c r="H47" s="111"/>
      <c r="I47" s="111"/>
      <c r="J47" s="111"/>
      <c r="K47" s="112"/>
      <c r="L47" s="113"/>
      <c r="M47" s="114"/>
      <c r="N47" s="26"/>
      <c r="O47" s="92"/>
    </row>
    <row r="48" spans="1:15" ht="30.75" customHeight="1" x14ac:dyDescent="0.35">
      <c r="A48" s="109"/>
      <c r="B48" s="110"/>
      <c r="C48" s="110"/>
      <c r="D48" s="110"/>
      <c r="E48" s="111"/>
      <c r="F48" s="111"/>
      <c r="G48" s="111"/>
      <c r="H48" s="111"/>
      <c r="I48" s="111"/>
      <c r="J48" s="111"/>
      <c r="K48" s="112"/>
      <c r="L48" s="113"/>
      <c r="M48" s="114"/>
      <c r="N48" s="26"/>
      <c r="O48" s="92"/>
    </row>
    <row r="49" spans="1:23" s="152" customFormat="1" ht="30.75" outlineLevel="1" x14ac:dyDescent="0.45">
      <c r="A49" s="146"/>
      <c r="B49" s="147" t="s">
        <v>39</v>
      </c>
      <c r="C49" s="187"/>
      <c r="D49" s="148" t="s">
        <v>65</v>
      </c>
      <c r="E49" s="149"/>
      <c r="F49" s="149"/>
      <c r="G49" s="149"/>
      <c r="H49" s="149"/>
      <c r="I49" s="149"/>
      <c r="J49" s="150"/>
      <c r="K49" s="151"/>
      <c r="L49" s="150"/>
      <c r="M49" s="11"/>
      <c r="N49" s="11"/>
    </row>
    <row r="50" spans="1:23" s="152" customFormat="1" ht="30.75" outlineLevel="1" x14ac:dyDescent="0.45">
      <c r="A50" s="146"/>
      <c r="B50" s="147"/>
      <c r="C50" s="148"/>
      <c r="D50" s="148"/>
      <c r="E50" s="153"/>
      <c r="F50" s="146"/>
      <c r="G50" s="146"/>
      <c r="H50" s="146"/>
      <c r="I50" s="146"/>
      <c r="J50" s="150"/>
      <c r="K50" s="151"/>
      <c r="L50" s="150"/>
      <c r="M50" s="11"/>
      <c r="N50" s="11"/>
      <c r="W50" s="154"/>
    </row>
    <row r="51" spans="1:23" s="152" customFormat="1" ht="30.75" outlineLevel="1" x14ac:dyDescent="0.45">
      <c r="A51" s="146"/>
      <c r="B51" s="147" t="s">
        <v>40</v>
      </c>
      <c r="C51" s="187"/>
      <c r="D51" s="148" t="s">
        <v>66</v>
      </c>
      <c r="E51" s="149"/>
      <c r="F51" s="149"/>
      <c r="G51" s="149"/>
      <c r="H51" s="149"/>
      <c r="I51" s="149"/>
      <c r="J51" s="150"/>
      <c r="K51" s="151"/>
      <c r="L51" s="150"/>
      <c r="M51" s="11"/>
      <c r="N51" s="11"/>
      <c r="W51" s="154"/>
    </row>
    <row r="52" spans="1:23" s="152" customFormat="1" ht="17.25" customHeight="1" outlineLevel="1" x14ac:dyDescent="0.45">
      <c r="B52" s="155"/>
      <c r="E52" s="156"/>
      <c r="J52" s="157"/>
    </row>
    <row r="53" spans="1:23" s="152" customFormat="1" ht="30.75" outlineLevel="1" x14ac:dyDescent="0.45">
      <c r="A53" s="146"/>
      <c r="B53" s="147" t="s">
        <v>41</v>
      </c>
      <c r="C53" s="187"/>
      <c r="D53" s="148"/>
      <c r="E53" s="149"/>
      <c r="F53" s="149"/>
      <c r="G53" s="149"/>
      <c r="H53" s="149"/>
      <c r="I53" s="149"/>
      <c r="J53" s="150"/>
      <c r="K53" s="151"/>
      <c r="L53" s="150"/>
      <c r="M53" s="11"/>
      <c r="N53" s="11"/>
      <c r="W53" s="154"/>
    </row>
    <row r="54" spans="1:23" ht="30.75" customHeight="1" x14ac:dyDescent="0.35">
      <c r="A54" s="109"/>
      <c r="B54" s="110"/>
      <c r="C54" s="110"/>
      <c r="D54" s="110"/>
      <c r="E54" s="111"/>
      <c r="F54" s="111"/>
      <c r="G54" s="111"/>
      <c r="H54" s="111"/>
      <c r="I54" s="111"/>
      <c r="J54" s="111"/>
      <c r="K54" s="112"/>
      <c r="L54" s="113"/>
      <c r="M54" s="114"/>
      <c r="N54" s="26"/>
      <c r="O54" s="92"/>
    </row>
    <row r="55" spans="1:23" ht="30.75" customHeight="1" x14ac:dyDescent="0.35">
      <c r="A55" s="109"/>
      <c r="B55" s="110"/>
      <c r="C55" s="110"/>
      <c r="D55" s="110"/>
      <c r="E55" s="111"/>
      <c r="F55" s="111"/>
      <c r="G55" s="111"/>
      <c r="H55" s="111"/>
      <c r="I55" s="111"/>
      <c r="J55" s="111"/>
      <c r="K55" s="112"/>
      <c r="L55" s="113"/>
      <c r="M55" s="114"/>
      <c r="N55" s="26"/>
      <c r="O55" s="92"/>
    </row>
    <row r="56" spans="1:23" ht="30.75" customHeight="1" x14ac:dyDescent="0.35">
      <c r="A56" s="109"/>
      <c r="B56" s="110"/>
      <c r="C56" s="110"/>
      <c r="D56" s="110"/>
      <c r="E56" s="111"/>
      <c r="F56" s="111"/>
      <c r="G56" s="111"/>
      <c r="H56" s="111"/>
      <c r="I56" s="111"/>
      <c r="J56" s="111"/>
      <c r="K56" s="112"/>
      <c r="L56" s="113"/>
      <c r="M56" s="114"/>
      <c r="N56" s="26"/>
      <c r="O56" s="92"/>
    </row>
    <row r="57" spans="1:23" ht="30.75" customHeight="1" x14ac:dyDescent="0.35">
      <c r="A57" s="109"/>
      <c r="B57" s="110"/>
      <c r="C57" s="110"/>
      <c r="D57" s="110"/>
      <c r="E57" s="111"/>
      <c r="F57" s="111"/>
      <c r="G57" s="111"/>
      <c r="H57" s="111"/>
      <c r="I57" s="111"/>
      <c r="J57" s="111"/>
      <c r="K57" s="112"/>
      <c r="L57" s="113"/>
      <c r="M57" s="114"/>
      <c r="N57" s="26"/>
      <c r="O57" s="92"/>
    </row>
    <row r="58" spans="1:23" ht="17.25" customHeight="1" x14ac:dyDescent="0.35">
      <c r="B58" s="199"/>
      <c r="C58" s="199"/>
      <c r="D58" s="199"/>
    </row>
    <row r="59" spans="1:23" ht="17.25" customHeight="1" x14ac:dyDescent="0.35">
      <c r="B59" s="174"/>
      <c r="C59" s="117"/>
      <c r="D59" s="118"/>
    </row>
    <row r="60" spans="1:23" ht="17.25" customHeight="1" x14ac:dyDescent="0.35">
      <c r="B60" s="195"/>
      <c r="C60" s="195"/>
      <c r="D60" s="195"/>
    </row>
    <row r="61" spans="1:23" ht="17.25" customHeight="1" x14ac:dyDescent="0.35">
      <c r="B61" s="174"/>
      <c r="C61" s="117"/>
      <c r="D61" s="119"/>
    </row>
    <row r="62" spans="1:23" ht="17.25" customHeight="1" x14ac:dyDescent="0.35">
      <c r="B62" s="195"/>
      <c r="C62" s="195"/>
      <c r="D62" s="195"/>
    </row>
    <row r="63" spans="1:23" ht="17.25" customHeight="1" x14ac:dyDescent="0.35">
      <c r="B63" s="174"/>
      <c r="C63" s="120"/>
      <c r="D63" s="119"/>
    </row>
    <row r="64" spans="1:23" ht="17.25" customHeight="1" x14ac:dyDescent="0.35">
      <c r="B64" s="195"/>
      <c r="C64" s="195"/>
      <c r="D64" s="195"/>
    </row>
    <row r="135" spans="1:29" s="115" customFormat="1" ht="17.25" customHeight="1" x14ac:dyDescent="0.35">
      <c r="A135" s="75"/>
      <c r="B135" s="121"/>
      <c r="C135" s="75"/>
      <c r="D135" s="75"/>
      <c r="E135" s="75"/>
      <c r="F135" s="75"/>
      <c r="G135" s="75"/>
      <c r="H135" s="75"/>
      <c r="I135" s="75"/>
      <c r="J135" s="75"/>
      <c r="M135" s="116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</row>
  </sheetData>
  <mergeCells count="40">
    <mergeCell ref="N15:O15"/>
    <mergeCell ref="A18:A20"/>
    <mergeCell ref="B18:D20"/>
    <mergeCell ref="E18:E20"/>
    <mergeCell ref="F18:F20"/>
    <mergeCell ref="G18:G20"/>
    <mergeCell ref="M18:M20"/>
    <mergeCell ref="A10:M10"/>
    <mergeCell ref="A11:M11"/>
    <mergeCell ref="A14:M14"/>
    <mergeCell ref="A15:M15"/>
    <mergeCell ref="H18:H20"/>
    <mergeCell ref="I18:I20"/>
    <mergeCell ref="J18:J20"/>
    <mergeCell ref="K18:K20"/>
    <mergeCell ref="L18:L20"/>
    <mergeCell ref="A22:M22"/>
    <mergeCell ref="B23:D23"/>
    <mergeCell ref="A24:A26"/>
    <mergeCell ref="B24:D25"/>
    <mergeCell ref="B29:D29"/>
    <mergeCell ref="B30:D30"/>
    <mergeCell ref="B31:D31"/>
    <mergeCell ref="B32:D32"/>
    <mergeCell ref="B33:D33"/>
    <mergeCell ref="B34:D34"/>
    <mergeCell ref="B35:D35"/>
    <mergeCell ref="B36:D36"/>
    <mergeCell ref="B64:D64"/>
    <mergeCell ref="A37:D37"/>
    <mergeCell ref="B58:D58"/>
    <mergeCell ref="B60:D60"/>
    <mergeCell ref="B62:D62"/>
    <mergeCell ref="B40:D40"/>
    <mergeCell ref="B41:D41"/>
    <mergeCell ref="B42:D42"/>
    <mergeCell ref="B43:D43"/>
    <mergeCell ref="B44:D44"/>
    <mergeCell ref="B45:D45"/>
    <mergeCell ref="B46:D46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0" fitToHeight="4" orientation="landscape" r:id="rId1"/>
  <rowBreaks count="1" manualBreakCount="1">
    <brk id="22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29035-260E-4C88-855E-886FC7624CD2}">
  <sheetPr>
    <tabColor theme="0"/>
    <pageSetUpPr fitToPage="1"/>
  </sheetPr>
  <dimension ref="A1:AD125"/>
  <sheetViews>
    <sheetView showWhiteSpace="0" topLeftCell="A4" zoomScale="50" zoomScaleNormal="50" zoomScaleSheetLayoutView="50" zoomScalePageLayoutView="57" workbookViewId="0">
      <pane ySplit="18" topLeftCell="A22" activePane="bottomLeft" state="frozen"/>
      <selection activeCell="A4" sqref="A4"/>
      <selection pane="bottomLeft" activeCell="M26" sqref="M26"/>
    </sheetView>
  </sheetViews>
  <sheetFormatPr defaultRowHeight="17.25" customHeight="1" outlineLevelRow="1" x14ac:dyDescent="0.35"/>
  <cols>
    <col min="1" max="1" width="8.28515625" style="75" customWidth="1"/>
    <col min="2" max="2" width="64.7109375" style="121" customWidth="1"/>
    <col min="3" max="3" width="26.42578125" style="75" customWidth="1"/>
    <col min="4" max="4" width="36.140625" style="75" customWidth="1"/>
    <col min="5" max="5" width="13.7109375" style="75" customWidth="1"/>
    <col min="6" max="7" width="18.28515625" style="75" customWidth="1"/>
    <col min="8" max="8" width="16.140625" style="75" customWidth="1"/>
    <col min="9" max="10" width="19.28515625" style="75" customWidth="1"/>
    <col min="11" max="11" width="30.5703125" style="115" customWidth="1"/>
    <col min="12" max="12" width="20.7109375" style="115" customWidth="1"/>
    <col min="13" max="13" width="59.7109375" style="116" customWidth="1"/>
    <col min="14" max="14" width="32" style="75" hidden="1" customWidth="1"/>
    <col min="15" max="15" width="18" style="75" hidden="1" customWidth="1"/>
    <col min="16" max="16" width="15.28515625" style="75" customWidth="1"/>
    <col min="17" max="17" width="26.140625" style="75" customWidth="1"/>
    <col min="18" max="19" width="12.140625" style="75" customWidth="1"/>
    <col min="20" max="16384" width="9.140625" style="75"/>
  </cols>
  <sheetData>
    <row r="1" spans="1:30" s="20" customFormat="1" ht="23.25" x14ac:dyDescent="0.2">
      <c r="A1" s="27"/>
      <c r="B1" s="28"/>
      <c r="C1" s="29"/>
      <c r="D1" s="29"/>
      <c r="E1" s="30"/>
      <c r="F1" s="30"/>
      <c r="G1" s="30"/>
      <c r="H1" s="30"/>
      <c r="I1" s="31"/>
      <c r="J1" s="31"/>
      <c r="K1" s="4"/>
      <c r="L1" s="124"/>
      <c r="M1" s="125" t="s">
        <v>30</v>
      </c>
      <c r="N1" s="33"/>
      <c r="O1" s="33"/>
      <c r="P1" s="34"/>
      <c r="Q1" s="34"/>
      <c r="R1" s="34"/>
      <c r="S1" s="34"/>
      <c r="T1" s="35"/>
      <c r="U1" s="34"/>
      <c r="V1" s="34"/>
      <c r="W1" s="35"/>
      <c r="X1" s="34"/>
      <c r="Y1" s="36"/>
      <c r="Z1" s="35"/>
      <c r="AA1" s="35"/>
      <c r="AB1" s="35"/>
      <c r="AC1" s="35"/>
    </row>
    <row r="2" spans="1:30" s="3" customFormat="1" ht="18.75" x14ac:dyDescent="0.3">
      <c r="A2" s="133" t="s">
        <v>34</v>
      </c>
      <c r="B2" s="134"/>
      <c r="E2" s="9"/>
      <c r="F2" s="9"/>
      <c r="J2" s="135"/>
      <c r="K2" s="2"/>
      <c r="L2" s="126"/>
      <c r="M2" s="127" t="s">
        <v>31</v>
      </c>
    </row>
    <row r="3" spans="1:30" s="3" customFormat="1" ht="19.5" x14ac:dyDescent="0.35">
      <c r="A3" s="136" t="s">
        <v>35</v>
      </c>
      <c r="B3" s="134"/>
      <c r="E3" s="9"/>
      <c r="F3" s="9"/>
      <c r="J3" s="135"/>
      <c r="K3" s="128"/>
      <c r="L3" s="129"/>
      <c r="M3" s="130"/>
    </row>
    <row r="4" spans="1:30" s="3" customFormat="1" ht="18.75" x14ac:dyDescent="0.3">
      <c r="A4" s="133" t="s">
        <v>36</v>
      </c>
      <c r="B4" s="134"/>
      <c r="E4" s="9"/>
      <c r="F4" s="9"/>
      <c r="J4" s="135"/>
      <c r="K4" s="2"/>
      <c r="L4" s="126"/>
      <c r="M4" s="127" t="s">
        <v>32</v>
      </c>
    </row>
    <row r="5" spans="1:30" s="3" customFormat="1" ht="24.75" customHeight="1" x14ac:dyDescent="0.35">
      <c r="A5" s="136" t="s">
        <v>37</v>
      </c>
      <c r="B5" s="134"/>
      <c r="E5" s="9"/>
      <c r="F5" s="9"/>
      <c r="J5" s="135"/>
      <c r="K5" s="131"/>
      <c r="L5" s="129"/>
      <c r="M5" s="130"/>
    </row>
    <row r="6" spans="1:30" s="5" customFormat="1" ht="22.5" customHeight="1" x14ac:dyDescent="0.35">
      <c r="A6" s="136" t="s">
        <v>38</v>
      </c>
      <c r="B6" s="137"/>
      <c r="C6" s="138"/>
      <c r="D6" s="138"/>
      <c r="E6" s="139"/>
      <c r="F6" s="139"/>
      <c r="J6" s="140"/>
      <c r="K6" s="2"/>
      <c r="L6" s="126"/>
      <c r="M6" s="127" t="s">
        <v>33</v>
      </c>
    </row>
    <row r="7" spans="1:30" s="5" customFormat="1" ht="21.75" customHeight="1" x14ac:dyDescent="0.35">
      <c r="A7" s="141" t="s">
        <v>63</v>
      </c>
      <c r="B7" s="137"/>
      <c r="C7" s="138"/>
      <c r="D7" s="138"/>
      <c r="E7" s="139"/>
      <c r="F7" s="139"/>
      <c r="J7" s="140"/>
      <c r="K7" s="1"/>
      <c r="L7" s="6"/>
      <c r="M7" s="132"/>
    </row>
    <row r="8" spans="1:30" s="1" customFormat="1" ht="18.75" outlineLevel="1" x14ac:dyDescent="0.2">
      <c r="A8" s="142" t="s">
        <v>64</v>
      </c>
      <c r="B8" s="143"/>
      <c r="C8" s="144"/>
      <c r="D8" s="144"/>
      <c r="J8" s="145"/>
      <c r="L8" s="126"/>
      <c r="M8" s="127" t="s">
        <v>62</v>
      </c>
      <c r="S8" s="2"/>
    </row>
    <row r="9" spans="1:30" s="20" customFormat="1" ht="24.75" customHeight="1" x14ac:dyDescent="0.35">
      <c r="A9" s="37"/>
      <c r="B9" s="38"/>
      <c r="C9" s="40"/>
      <c r="D9" s="40"/>
      <c r="E9" s="40"/>
      <c r="F9" s="30"/>
      <c r="G9" s="31"/>
      <c r="H9" s="31"/>
      <c r="I9" s="31"/>
      <c r="J9" s="31"/>
      <c r="K9" s="31"/>
      <c r="L9" s="29"/>
      <c r="M9" s="41"/>
      <c r="N9" s="42"/>
      <c r="O9" s="33"/>
      <c r="P9" s="39"/>
      <c r="Q9" s="39"/>
      <c r="R9" s="39"/>
      <c r="S9" s="39"/>
      <c r="T9" s="35"/>
      <c r="U9" s="39"/>
      <c r="V9" s="39"/>
      <c r="W9" s="35"/>
      <c r="X9" s="39"/>
      <c r="Y9" s="36"/>
      <c r="Z9" s="35"/>
      <c r="AA9" s="35"/>
      <c r="AB9" s="35"/>
      <c r="AC9" s="35"/>
    </row>
    <row r="10" spans="1:30" s="35" customFormat="1" ht="22.5" customHeight="1" x14ac:dyDescent="0.3">
      <c r="A10" s="217" t="s">
        <v>21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176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</row>
    <row r="11" spans="1:30" s="35" customFormat="1" ht="55.5" customHeight="1" x14ac:dyDescent="0.35">
      <c r="A11" s="218" t="s">
        <v>61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177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</row>
    <row r="12" spans="1:30" s="47" customFormat="1" ht="12" customHeight="1" outlineLevel="1" x14ac:dyDescent="0.35">
      <c r="A12" s="45"/>
      <c r="B12" s="45"/>
      <c r="C12" s="45"/>
      <c r="D12" s="45"/>
      <c r="E12" s="46"/>
      <c r="F12" s="33"/>
      <c r="G12" s="33"/>
      <c r="H12" s="33"/>
      <c r="I12" s="33"/>
      <c r="J12" s="33"/>
      <c r="K12" s="33"/>
      <c r="L12" s="33"/>
      <c r="M12" s="32"/>
      <c r="N12" s="33"/>
      <c r="O12" s="33"/>
      <c r="P12" s="39"/>
      <c r="Q12" s="39"/>
      <c r="R12" s="39"/>
      <c r="S12" s="39"/>
      <c r="T12" s="35"/>
      <c r="U12" s="39"/>
      <c r="V12" s="39"/>
      <c r="W12" s="35"/>
      <c r="X12" s="39"/>
      <c r="Y12" s="36"/>
      <c r="Z12" s="35"/>
      <c r="AA12" s="35"/>
      <c r="AB12" s="35"/>
      <c r="AC12" s="35"/>
    </row>
    <row r="13" spans="1:30" s="47" customFormat="1" ht="23.25" outlineLevel="1" x14ac:dyDescent="0.3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9"/>
      <c r="M13" s="50"/>
      <c r="N13" s="48"/>
      <c r="O13" s="48"/>
      <c r="P13" s="48"/>
      <c r="Q13" s="48"/>
      <c r="R13" s="48"/>
      <c r="S13" s="49"/>
      <c r="T13" s="49"/>
      <c r="U13" s="49"/>
      <c r="V13" s="49"/>
      <c r="W13" s="49"/>
      <c r="X13" s="49"/>
      <c r="Y13" s="51"/>
      <c r="Z13" s="52"/>
      <c r="AA13" s="52"/>
      <c r="AB13" s="52"/>
      <c r="AC13" s="52"/>
    </row>
    <row r="14" spans="1:30" s="52" customFormat="1" ht="15.75" customHeight="1" x14ac:dyDescent="0.2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53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</row>
    <row r="15" spans="1:30" s="7" customFormat="1" ht="36" customHeight="1" x14ac:dyDescent="0.2">
      <c r="A15" s="219" t="s">
        <v>67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10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s="52" customFormat="1" ht="23.25" x14ac:dyDescent="0.2">
      <c r="A16" s="55"/>
      <c r="B16" s="56"/>
      <c r="C16" s="57"/>
      <c r="D16" s="57"/>
      <c r="E16" s="57"/>
      <c r="F16" s="57"/>
      <c r="G16" s="57"/>
      <c r="H16" s="57"/>
      <c r="I16" s="57"/>
      <c r="J16" s="57"/>
      <c r="K16" s="58"/>
      <c r="L16" s="59"/>
      <c r="M16" s="60"/>
    </row>
    <row r="17" spans="1:16" s="52" customFormat="1" ht="23.25" x14ac:dyDescent="0.2">
      <c r="A17" s="61"/>
      <c r="B17" s="56"/>
      <c r="C17" s="62"/>
      <c r="D17" s="57"/>
      <c r="E17" s="57"/>
      <c r="F17" s="57"/>
      <c r="G17" s="57"/>
      <c r="H17" s="57"/>
      <c r="I17" s="57"/>
      <c r="J17" s="57"/>
      <c r="K17" s="58"/>
      <c r="L17" s="59"/>
      <c r="M17" s="60"/>
    </row>
    <row r="18" spans="1:16" s="123" customFormat="1" ht="13.5" customHeight="1" x14ac:dyDescent="0.2">
      <c r="A18" s="226" t="s">
        <v>0</v>
      </c>
      <c r="B18" s="229" t="s">
        <v>6</v>
      </c>
      <c r="C18" s="230"/>
      <c r="D18" s="231"/>
      <c r="E18" s="220" t="s">
        <v>2</v>
      </c>
      <c r="F18" s="220" t="s">
        <v>5</v>
      </c>
      <c r="G18" s="220" t="s">
        <v>46</v>
      </c>
      <c r="H18" s="220" t="s">
        <v>47</v>
      </c>
      <c r="I18" s="220" t="s">
        <v>14</v>
      </c>
      <c r="J18" s="223" t="s">
        <v>26</v>
      </c>
      <c r="K18" s="223" t="s">
        <v>27</v>
      </c>
      <c r="L18" s="223" t="s">
        <v>22</v>
      </c>
      <c r="M18" s="238" t="s">
        <v>28</v>
      </c>
      <c r="N18" s="122"/>
    </row>
    <row r="19" spans="1:16" s="123" customFormat="1" ht="15.75" customHeight="1" x14ac:dyDescent="0.2">
      <c r="A19" s="227"/>
      <c r="B19" s="232"/>
      <c r="C19" s="233"/>
      <c r="D19" s="234"/>
      <c r="E19" s="221"/>
      <c r="F19" s="221"/>
      <c r="G19" s="221"/>
      <c r="H19" s="221"/>
      <c r="I19" s="221"/>
      <c r="J19" s="224"/>
      <c r="K19" s="224"/>
      <c r="L19" s="224"/>
      <c r="M19" s="239"/>
      <c r="N19" s="122"/>
    </row>
    <row r="20" spans="1:16" s="123" customFormat="1" ht="108" customHeight="1" x14ac:dyDescent="0.2">
      <c r="A20" s="228"/>
      <c r="B20" s="235"/>
      <c r="C20" s="236"/>
      <c r="D20" s="237"/>
      <c r="E20" s="222"/>
      <c r="F20" s="222"/>
      <c r="G20" s="222"/>
      <c r="H20" s="222"/>
      <c r="I20" s="222"/>
      <c r="J20" s="225"/>
      <c r="K20" s="225"/>
      <c r="L20" s="225"/>
      <c r="M20" s="240"/>
      <c r="N20" s="122"/>
    </row>
    <row r="21" spans="1:16" s="20" customFormat="1" ht="55.5" customHeight="1" x14ac:dyDescent="0.2">
      <c r="A21" s="63"/>
      <c r="B21" s="64" t="s">
        <v>7</v>
      </c>
      <c r="C21" s="64" t="s">
        <v>8</v>
      </c>
      <c r="D21" s="64" t="s">
        <v>1</v>
      </c>
      <c r="E21" s="65" t="s">
        <v>25</v>
      </c>
      <c r="F21" s="66">
        <f>F27+F28</f>
        <v>16</v>
      </c>
      <c r="G21" s="67"/>
      <c r="H21" s="67"/>
      <c r="I21" s="68">
        <f>I37</f>
        <v>19.690000000000001</v>
      </c>
      <c r="J21" s="68">
        <f t="shared" ref="J21:L21" si="0">J37</f>
        <v>16.100000000000001</v>
      </c>
      <c r="K21" s="68">
        <f t="shared" si="0"/>
        <v>13.86</v>
      </c>
      <c r="L21" s="68">
        <f t="shared" si="0"/>
        <v>15</v>
      </c>
      <c r="M21" s="69"/>
      <c r="N21" s="70"/>
      <c r="P21" s="21"/>
    </row>
    <row r="22" spans="1:16" ht="75" customHeight="1" thickBot="1" x14ac:dyDescent="0.4">
      <c r="A22" s="202" t="s">
        <v>68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4"/>
      <c r="N22" s="26"/>
    </row>
    <row r="23" spans="1:16" ht="53.25" customHeight="1" thickBot="1" x14ac:dyDescent="0.4">
      <c r="A23" s="85"/>
      <c r="B23" s="205" t="s">
        <v>55</v>
      </c>
      <c r="C23" s="206"/>
      <c r="D23" s="207"/>
      <c r="E23" s="86"/>
      <c r="F23" s="86"/>
      <c r="G23" s="86"/>
      <c r="H23" s="86"/>
      <c r="I23" s="87"/>
      <c r="J23" s="87"/>
      <c r="K23" s="71"/>
      <c r="L23" s="88"/>
      <c r="M23" s="89"/>
      <c r="N23" s="26" t="e">
        <f>#REF!</f>
        <v>#REF!</v>
      </c>
    </row>
    <row r="24" spans="1:16" ht="47.1" customHeight="1" x14ac:dyDescent="0.35">
      <c r="A24" s="208" t="s">
        <v>48</v>
      </c>
      <c r="B24" s="211" t="s">
        <v>44</v>
      </c>
      <c r="C24" s="212"/>
      <c r="D24" s="213"/>
      <c r="E24" s="14" t="s">
        <v>3</v>
      </c>
      <c r="F24" s="15">
        <f>SUM(F27:F28)</f>
        <v>16</v>
      </c>
      <c r="G24" s="90"/>
      <c r="H24" s="90"/>
      <c r="I24" s="16"/>
      <c r="J24" s="16"/>
      <c r="K24" s="17"/>
      <c r="L24" s="18"/>
      <c r="M24" s="19"/>
      <c r="N24" s="26" t="e">
        <f>#REF!</f>
        <v>#REF!</v>
      </c>
    </row>
    <row r="25" spans="1:16" ht="97.5" customHeight="1" thickBot="1" x14ac:dyDescent="0.4">
      <c r="A25" s="209"/>
      <c r="B25" s="214"/>
      <c r="C25" s="215"/>
      <c r="D25" s="216"/>
      <c r="E25" s="22" t="s">
        <v>29</v>
      </c>
      <c r="F25" s="23"/>
      <c r="G25" s="91"/>
      <c r="H25" s="91"/>
      <c r="I25" s="24">
        <f>SUM(I27:I28)</f>
        <v>19.690000000000001</v>
      </c>
      <c r="J25" s="24">
        <f>SUM(J27:J28)</f>
        <v>16.100000000000001</v>
      </c>
      <c r="K25" s="24">
        <f>SUM(K27:K28)</f>
        <v>13.86</v>
      </c>
      <c r="L25" s="24">
        <f>SUM(L27:L28)</f>
        <v>15</v>
      </c>
      <c r="M25" s="25"/>
      <c r="N25" s="26" t="e">
        <f>#REF!</f>
        <v>#REF!</v>
      </c>
      <c r="O25" s="92"/>
    </row>
    <row r="26" spans="1:16" ht="47.1" customHeight="1" thickBot="1" x14ac:dyDescent="0.4">
      <c r="A26" s="210"/>
      <c r="B26" s="104" t="s">
        <v>7</v>
      </c>
      <c r="C26" s="164" t="s">
        <v>8</v>
      </c>
      <c r="D26" s="164" t="s">
        <v>1</v>
      </c>
      <c r="E26" s="165"/>
      <c r="F26" s="166"/>
      <c r="G26" s="167"/>
      <c r="H26" s="167"/>
      <c r="I26" s="165"/>
      <c r="J26" s="165"/>
      <c r="K26" s="168"/>
      <c r="L26" s="169"/>
      <c r="M26" s="170"/>
      <c r="N26" s="26" t="e">
        <f>#REF!</f>
        <v>#REF!</v>
      </c>
    </row>
    <row r="27" spans="1:16" ht="84.95" customHeight="1" x14ac:dyDescent="0.35">
      <c r="A27" s="72" t="s">
        <v>15</v>
      </c>
      <c r="B27" s="161" t="s">
        <v>54</v>
      </c>
      <c r="C27" s="161" t="s">
        <v>9</v>
      </c>
      <c r="D27" s="162" t="s">
        <v>50</v>
      </c>
      <c r="E27" s="163" t="s">
        <v>3</v>
      </c>
      <c r="F27" s="163">
        <v>1</v>
      </c>
      <c r="G27" s="163">
        <v>1420</v>
      </c>
      <c r="H27" s="163">
        <v>1110</v>
      </c>
      <c r="I27" s="74">
        <f>F27*(G27*H27)/1000000</f>
        <v>1.58</v>
      </c>
      <c r="J27" s="74">
        <f>F27*(H27+40+100)/1000</f>
        <v>1.25</v>
      </c>
      <c r="K27" s="73">
        <f>F27*H27/1000</f>
        <v>1.1100000000000001</v>
      </c>
      <c r="L27" s="74">
        <v>0</v>
      </c>
      <c r="M27" s="12" t="s">
        <v>42</v>
      </c>
      <c r="N27" s="26" t="e">
        <f>#REF!</f>
        <v>#REF!</v>
      </c>
    </row>
    <row r="28" spans="1:16" ht="84.95" customHeight="1" x14ac:dyDescent="0.35">
      <c r="A28" s="93" t="s">
        <v>49</v>
      </c>
      <c r="B28" s="161" t="s">
        <v>59</v>
      </c>
      <c r="C28" s="171" t="s">
        <v>9</v>
      </c>
      <c r="D28" s="162" t="s">
        <v>60</v>
      </c>
      <c r="E28" s="160" t="s">
        <v>3</v>
      </c>
      <c r="F28" s="160">
        <v>15</v>
      </c>
      <c r="G28" s="160">
        <v>1420</v>
      </c>
      <c r="H28" s="160">
        <v>850</v>
      </c>
      <c r="I28" s="94">
        <f>F28*(G28*H28)/1000000</f>
        <v>18.11</v>
      </c>
      <c r="J28" s="94">
        <f>F28*(H28+40+100)/1000</f>
        <v>14.85</v>
      </c>
      <c r="K28" s="95">
        <f>F28*H28/1000</f>
        <v>12.75</v>
      </c>
      <c r="L28" s="94">
        <f t="shared" ref="L28" si="1">F28</f>
        <v>15</v>
      </c>
      <c r="M28" s="13" t="s">
        <v>43</v>
      </c>
      <c r="N28" s="26" t="e">
        <f>#REF!</f>
        <v>#REF!</v>
      </c>
    </row>
    <row r="29" spans="1:16" ht="60" customHeight="1" x14ac:dyDescent="0.35">
      <c r="A29" s="158" t="s">
        <v>56</v>
      </c>
      <c r="B29" s="193" t="s">
        <v>12</v>
      </c>
      <c r="C29" s="193"/>
      <c r="D29" s="193"/>
      <c r="E29" s="76" t="s">
        <v>4</v>
      </c>
      <c r="F29" s="84">
        <f>J25</f>
        <v>16.100000000000001</v>
      </c>
      <c r="G29" s="76"/>
      <c r="H29" s="76"/>
      <c r="I29" s="76"/>
      <c r="J29" s="76"/>
      <c r="K29" s="77"/>
      <c r="L29" s="78"/>
      <c r="M29" s="79"/>
      <c r="N29" s="26" t="e">
        <f>#REF!</f>
        <v>#REF!</v>
      </c>
      <c r="O29" s="92" t="e">
        <f>#REF!+#REF!</f>
        <v>#REF!</v>
      </c>
    </row>
    <row r="30" spans="1:16" s="98" customFormat="1" ht="60" customHeight="1" x14ac:dyDescent="0.35">
      <c r="A30" s="96" t="s">
        <v>16</v>
      </c>
      <c r="B30" s="201" t="s">
        <v>10</v>
      </c>
      <c r="C30" s="201"/>
      <c r="D30" s="201"/>
      <c r="E30" s="80" t="s">
        <v>4</v>
      </c>
      <c r="F30" s="80">
        <f>F29</f>
        <v>16.100000000000001</v>
      </c>
      <c r="G30" s="76"/>
      <c r="H30" s="76"/>
      <c r="I30" s="76"/>
      <c r="J30" s="76"/>
      <c r="K30" s="81"/>
      <c r="L30" s="78"/>
      <c r="M30" s="82"/>
      <c r="N30" s="26" t="e">
        <f>#REF!</f>
        <v>#REF!</v>
      </c>
      <c r="O30" s="97" t="e">
        <f>#REF!+#REF!</f>
        <v>#REF!</v>
      </c>
    </row>
    <row r="31" spans="1:16" ht="60" customHeight="1" x14ac:dyDescent="0.35">
      <c r="A31" s="158" t="s">
        <v>17</v>
      </c>
      <c r="B31" s="193" t="s">
        <v>13</v>
      </c>
      <c r="C31" s="193"/>
      <c r="D31" s="193"/>
      <c r="E31" s="76" t="s">
        <v>3</v>
      </c>
      <c r="F31" s="84">
        <f>L25</f>
        <v>15</v>
      </c>
      <c r="G31" s="80"/>
      <c r="H31" s="80"/>
      <c r="I31" s="80"/>
      <c r="J31" s="80"/>
      <c r="K31" s="77"/>
      <c r="L31" s="78"/>
      <c r="M31" s="79"/>
      <c r="N31" s="26" t="e">
        <f>#REF!</f>
        <v>#REF!</v>
      </c>
    </row>
    <row r="32" spans="1:16" s="98" customFormat="1" ht="60" customHeight="1" x14ac:dyDescent="0.35">
      <c r="A32" s="99" t="s">
        <v>57</v>
      </c>
      <c r="B32" s="201" t="s">
        <v>11</v>
      </c>
      <c r="C32" s="201"/>
      <c r="D32" s="201"/>
      <c r="E32" s="80" t="s">
        <v>3</v>
      </c>
      <c r="F32" s="80">
        <f>F31</f>
        <v>15</v>
      </c>
      <c r="G32" s="76"/>
      <c r="H32" s="76"/>
      <c r="I32" s="76"/>
      <c r="J32" s="76"/>
      <c r="K32" s="81"/>
      <c r="L32" s="78"/>
      <c r="M32" s="82"/>
      <c r="N32" s="26" t="e">
        <f>#REF!</f>
        <v>#REF!</v>
      </c>
    </row>
    <row r="33" spans="1:23" ht="60" customHeight="1" x14ac:dyDescent="0.35">
      <c r="A33" s="159" t="s">
        <v>18</v>
      </c>
      <c r="B33" s="193" t="s">
        <v>53</v>
      </c>
      <c r="C33" s="193"/>
      <c r="D33" s="193"/>
      <c r="E33" s="76" t="s">
        <v>23</v>
      </c>
      <c r="F33" s="84">
        <f>K25</f>
        <v>13.86</v>
      </c>
      <c r="G33" s="76"/>
      <c r="H33" s="76"/>
      <c r="I33" s="76"/>
      <c r="J33" s="76"/>
      <c r="K33" s="77"/>
      <c r="L33" s="78"/>
      <c r="M33" s="79"/>
      <c r="N33" s="26" t="e">
        <f>#REF!</f>
        <v>#REF!</v>
      </c>
    </row>
    <row r="34" spans="1:23" ht="60" customHeight="1" x14ac:dyDescent="0.35">
      <c r="A34" s="159" t="s">
        <v>58</v>
      </c>
      <c r="B34" s="201" t="s">
        <v>24</v>
      </c>
      <c r="C34" s="201"/>
      <c r="D34" s="201"/>
      <c r="E34" s="80" t="s">
        <v>4</v>
      </c>
      <c r="F34" s="80">
        <f>F33</f>
        <v>13.86</v>
      </c>
      <c r="G34" s="76"/>
      <c r="H34" s="76"/>
      <c r="I34" s="76"/>
      <c r="J34" s="76"/>
      <c r="K34" s="81"/>
      <c r="L34" s="78"/>
      <c r="M34" s="82"/>
      <c r="N34" s="26" t="e">
        <f>#REF!</f>
        <v>#REF!</v>
      </c>
    </row>
    <row r="35" spans="1:23" ht="60" customHeight="1" x14ac:dyDescent="0.35">
      <c r="A35" s="158" t="s">
        <v>19</v>
      </c>
      <c r="B35" s="193" t="s">
        <v>52</v>
      </c>
      <c r="C35" s="193"/>
      <c r="D35" s="193"/>
      <c r="E35" s="76" t="s">
        <v>3</v>
      </c>
      <c r="F35" s="83">
        <f>F24</f>
        <v>16</v>
      </c>
      <c r="G35" s="80"/>
      <c r="H35" s="80"/>
      <c r="I35" s="80"/>
      <c r="J35" s="80"/>
      <c r="K35" s="77"/>
      <c r="L35" s="78"/>
      <c r="M35" s="79"/>
      <c r="N35" s="26" t="e">
        <f>#REF!</f>
        <v>#REF!</v>
      </c>
      <c r="O35" s="92" t="e">
        <f>#REF!+#REF!</f>
        <v>#REF!</v>
      </c>
    </row>
    <row r="36" spans="1:23" ht="60" customHeight="1" thickBot="1" x14ac:dyDescent="0.4">
      <c r="A36" s="100" t="s">
        <v>20</v>
      </c>
      <c r="B36" s="194" t="s">
        <v>51</v>
      </c>
      <c r="C36" s="194"/>
      <c r="D36" s="194"/>
      <c r="E36" s="64" t="s">
        <v>3</v>
      </c>
      <c r="F36" s="64">
        <f>F35</f>
        <v>16</v>
      </c>
      <c r="G36" s="64"/>
      <c r="H36" s="64"/>
      <c r="I36" s="64"/>
      <c r="J36" s="64"/>
      <c r="K36" s="101"/>
      <c r="L36" s="102"/>
      <c r="M36" s="103"/>
      <c r="N36" s="26" t="e">
        <f>#REF!</f>
        <v>#REF!</v>
      </c>
      <c r="O36" s="92" t="e">
        <f>#REF!+#REF!</f>
        <v>#REF!</v>
      </c>
    </row>
    <row r="37" spans="1:23" ht="84.75" customHeight="1" thickBot="1" x14ac:dyDescent="0.4">
      <c r="A37" s="196" t="s">
        <v>45</v>
      </c>
      <c r="B37" s="197"/>
      <c r="C37" s="197"/>
      <c r="D37" s="198"/>
      <c r="E37" s="104"/>
      <c r="F37" s="105">
        <f>F24</f>
        <v>16</v>
      </c>
      <c r="G37" s="106"/>
      <c r="H37" s="106"/>
      <c r="I37" s="107">
        <f>I25</f>
        <v>19.690000000000001</v>
      </c>
      <c r="J37" s="107">
        <f t="shared" ref="J37:L37" si="2">J25</f>
        <v>16.100000000000001</v>
      </c>
      <c r="K37" s="107">
        <f t="shared" si="2"/>
        <v>13.86</v>
      </c>
      <c r="L37" s="107">
        <f t="shared" si="2"/>
        <v>15</v>
      </c>
      <c r="M37" s="108"/>
      <c r="N37" s="26"/>
      <c r="O37" s="92"/>
    </row>
    <row r="38" spans="1:23" ht="30.75" customHeight="1" x14ac:dyDescent="0.35">
      <c r="A38" s="109"/>
      <c r="B38" s="110"/>
      <c r="C38" s="110"/>
      <c r="D38" s="110"/>
      <c r="E38" s="111"/>
      <c r="F38" s="111"/>
      <c r="G38" s="111"/>
      <c r="H38" s="111"/>
      <c r="I38" s="111"/>
      <c r="J38" s="111"/>
      <c r="K38" s="112"/>
      <c r="L38" s="113"/>
      <c r="M38" s="114"/>
      <c r="N38" s="26"/>
      <c r="O38" s="92"/>
    </row>
    <row r="39" spans="1:23" s="152" customFormat="1" ht="30.75" outlineLevel="1" x14ac:dyDescent="0.45">
      <c r="A39" s="146"/>
      <c r="B39" s="147" t="s">
        <v>39</v>
      </c>
      <c r="C39" s="148"/>
      <c r="D39" s="148" t="s">
        <v>65</v>
      </c>
      <c r="E39" s="149"/>
      <c r="F39" s="149"/>
      <c r="G39" s="149"/>
      <c r="H39" s="149"/>
      <c r="I39" s="149"/>
      <c r="J39" s="150"/>
      <c r="K39" s="151"/>
      <c r="L39" s="150"/>
      <c r="M39" s="11"/>
      <c r="N39" s="11"/>
    </row>
    <row r="40" spans="1:23" s="152" customFormat="1" ht="30.75" outlineLevel="1" x14ac:dyDescent="0.45">
      <c r="A40" s="146"/>
      <c r="B40" s="147"/>
      <c r="C40" s="148"/>
      <c r="D40" s="148"/>
      <c r="E40" s="153"/>
      <c r="F40" s="146"/>
      <c r="G40" s="146"/>
      <c r="H40" s="146"/>
      <c r="I40" s="146"/>
      <c r="J40" s="150"/>
      <c r="K40" s="151"/>
      <c r="L40" s="150"/>
      <c r="M40" s="11"/>
      <c r="N40" s="11"/>
      <c r="W40" s="154"/>
    </row>
    <row r="41" spans="1:23" s="152" customFormat="1" ht="30.75" outlineLevel="1" x14ac:dyDescent="0.45">
      <c r="A41" s="146"/>
      <c r="B41" s="147" t="s">
        <v>40</v>
      </c>
      <c r="C41" s="148"/>
      <c r="D41" s="148" t="s">
        <v>66</v>
      </c>
      <c r="E41" s="149"/>
      <c r="F41" s="149"/>
      <c r="G41" s="149"/>
      <c r="H41" s="149"/>
      <c r="I41" s="149"/>
      <c r="J41" s="150"/>
      <c r="K41" s="151"/>
      <c r="L41" s="150"/>
      <c r="M41" s="11"/>
      <c r="N41" s="11"/>
      <c r="W41" s="154"/>
    </row>
    <row r="42" spans="1:23" s="152" customFormat="1" ht="17.25" customHeight="1" outlineLevel="1" x14ac:dyDescent="0.45">
      <c r="B42" s="155"/>
      <c r="E42" s="156"/>
      <c r="J42" s="157"/>
    </row>
    <row r="43" spans="1:23" s="152" customFormat="1" ht="30.75" outlineLevel="1" x14ac:dyDescent="0.45">
      <c r="A43" s="146"/>
      <c r="B43" s="147" t="s">
        <v>41</v>
      </c>
      <c r="C43" s="148"/>
      <c r="D43" s="148"/>
      <c r="E43" s="149"/>
      <c r="F43" s="149"/>
      <c r="G43" s="149"/>
      <c r="H43" s="149"/>
      <c r="I43" s="149"/>
      <c r="J43" s="150"/>
      <c r="K43" s="151"/>
      <c r="L43" s="150"/>
      <c r="M43" s="11"/>
      <c r="N43" s="11"/>
      <c r="W43" s="154"/>
    </row>
    <row r="44" spans="1:23" ht="30.75" customHeight="1" x14ac:dyDescent="0.35">
      <c r="A44" s="109"/>
      <c r="B44" s="110"/>
      <c r="C44" s="110"/>
      <c r="D44" s="110"/>
      <c r="E44" s="111"/>
      <c r="F44" s="111"/>
      <c r="G44" s="111"/>
      <c r="H44" s="111"/>
      <c r="I44" s="111"/>
      <c r="J44" s="111"/>
      <c r="K44" s="112"/>
      <c r="L44" s="113"/>
      <c r="M44" s="114"/>
      <c r="N44" s="26"/>
      <c r="O44" s="92"/>
    </row>
    <row r="45" spans="1:23" ht="30.75" customHeight="1" x14ac:dyDescent="0.35">
      <c r="A45" s="109"/>
      <c r="B45" s="110"/>
      <c r="C45" s="110"/>
      <c r="D45" s="110"/>
      <c r="E45" s="111"/>
      <c r="F45" s="111"/>
      <c r="G45" s="111"/>
      <c r="H45" s="111"/>
      <c r="I45" s="111"/>
      <c r="J45" s="111"/>
      <c r="K45" s="112"/>
      <c r="L45" s="113"/>
      <c r="M45" s="114"/>
      <c r="N45" s="26"/>
      <c r="O45" s="92"/>
    </row>
    <row r="46" spans="1:23" ht="30.75" customHeight="1" x14ac:dyDescent="0.35">
      <c r="A46" s="109"/>
      <c r="B46" s="110"/>
      <c r="C46" s="110"/>
      <c r="D46" s="110"/>
      <c r="E46" s="111"/>
      <c r="F46" s="111"/>
      <c r="G46" s="111"/>
      <c r="H46" s="111"/>
      <c r="I46" s="111"/>
      <c r="J46" s="111"/>
      <c r="K46" s="112"/>
      <c r="L46" s="113"/>
      <c r="M46" s="114"/>
      <c r="N46" s="26"/>
      <c r="O46" s="92"/>
    </row>
    <row r="47" spans="1:23" ht="30.75" customHeight="1" x14ac:dyDescent="0.35">
      <c r="A47" s="109"/>
      <c r="B47" s="110"/>
      <c r="C47" s="110"/>
      <c r="D47" s="110"/>
      <c r="E47" s="111"/>
      <c r="F47" s="111"/>
      <c r="G47" s="111"/>
      <c r="H47" s="111"/>
      <c r="I47" s="111"/>
      <c r="J47" s="111"/>
      <c r="K47" s="112"/>
      <c r="L47" s="113"/>
      <c r="M47" s="114"/>
      <c r="N47" s="26"/>
      <c r="O47" s="92"/>
    </row>
    <row r="48" spans="1:23" ht="17.25" customHeight="1" x14ac:dyDescent="0.35">
      <c r="B48" s="199"/>
      <c r="C48" s="199"/>
      <c r="D48" s="199"/>
    </row>
    <row r="49" spans="2:4" ht="17.25" customHeight="1" x14ac:dyDescent="0.35">
      <c r="B49" s="175"/>
      <c r="C49" s="117"/>
      <c r="D49" s="118"/>
    </row>
    <row r="50" spans="2:4" ht="17.25" customHeight="1" x14ac:dyDescent="0.35">
      <c r="B50" s="195"/>
      <c r="C50" s="195"/>
      <c r="D50" s="195"/>
    </row>
    <row r="51" spans="2:4" ht="17.25" customHeight="1" x14ac:dyDescent="0.35">
      <c r="B51" s="175"/>
      <c r="C51" s="117"/>
      <c r="D51" s="119"/>
    </row>
    <row r="52" spans="2:4" ht="17.25" customHeight="1" x14ac:dyDescent="0.35">
      <c r="B52" s="195"/>
      <c r="C52" s="195"/>
      <c r="D52" s="195"/>
    </row>
    <row r="53" spans="2:4" ht="17.25" customHeight="1" x14ac:dyDescent="0.35">
      <c r="B53" s="175"/>
      <c r="C53" s="120"/>
      <c r="D53" s="119"/>
    </row>
    <row r="54" spans="2:4" ht="17.25" customHeight="1" x14ac:dyDescent="0.35">
      <c r="B54" s="195"/>
      <c r="C54" s="195"/>
      <c r="D54" s="195"/>
    </row>
    <row r="125" spans="1:29" s="115" customFormat="1" ht="17.25" customHeight="1" x14ac:dyDescent="0.35">
      <c r="A125" s="75"/>
      <c r="B125" s="121"/>
      <c r="C125" s="75"/>
      <c r="D125" s="75"/>
      <c r="E125" s="75"/>
      <c r="F125" s="75"/>
      <c r="G125" s="75"/>
      <c r="H125" s="75"/>
      <c r="I125" s="75"/>
      <c r="J125" s="75"/>
      <c r="M125" s="116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</row>
  </sheetData>
  <mergeCells count="33">
    <mergeCell ref="N15:O15"/>
    <mergeCell ref="A18:A20"/>
    <mergeCell ref="B18:D20"/>
    <mergeCell ref="E18:E20"/>
    <mergeCell ref="F18:F20"/>
    <mergeCell ref="G18:G20"/>
    <mergeCell ref="M18:M20"/>
    <mergeCell ref="A10:M10"/>
    <mergeCell ref="A11:M11"/>
    <mergeCell ref="A14:M14"/>
    <mergeCell ref="A15:M15"/>
    <mergeCell ref="H18:H20"/>
    <mergeCell ref="I18:I20"/>
    <mergeCell ref="J18:J20"/>
    <mergeCell ref="K18:K20"/>
    <mergeCell ref="L18:L20"/>
    <mergeCell ref="B36:D36"/>
    <mergeCell ref="A22:M22"/>
    <mergeCell ref="B23:D23"/>
    <mergeCell ref="A24:A26"/>
    <mergeCell ref="B24:D25"/>
    <mergeCell ref="B29:D29"/>
    <mergeCell ref="B30:D30"/>
    <mergeCell ref="B31:D31"/>
    <mergeCell ref="B32:D32"/>
    <mergeCell ref="B33:D33"/>
    <mergeCell ref="B34:D34"/>
    <mergeCell ref="B35:D35"/>
    <mergeCell ref="A37:D37"/>
    <mergeCell ref="B48:D48"/>
    <mergeCell ref="B50:D50"/>
    <mergeCell ref="B52:D52"/>
    <mergeCell ref="B54:D5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0" fitToHeight="4" orientation="landscape" r:id="rId1"/>
  <rowBreaks count="1" manualBreakCount="1">
    <brk id="2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КП_окна_корпус 23</vt:lpstr>
      <vt:lpstr>ВОР корпус 23 от 23.07.24</vt:lpstr>
      <vt:lpstr>ВОР корпус 23 от 12.04.2 4</vt:lpstr>
      <vt:lpstr>'ВОР корпус 23 от 12.04.2 4'!Область_печати</vt:lpstr>
      <vt:lpstr>'ВОР корпус 23 от 23.07.24'!Область_печати</vt:lpstr>
      <vt:lpstr>'КП_окна_корпус 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 Артем Сергеевич</dc:creator>
  <cp:lastModifiedBy>Сергиенко Елена Анатольевна</cp:lastModifiedBy>
  <cp:lastPrinted>2024-07-23T11:25:35Z</cp:lastPrinted>
  <dcterms:created xsi:type="dcterms:W3CDTF">2018-07-12T06:56:07Z</dcterms:created>
  <dcterms:modified xsi:type="dcterms:W3CDTF">2024-07-23T13:15:17Z</dcterms:modified>
</cp:coreProperties>
</file>